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QSRVF03\Groups\PROSVC\CSB (Community Service Branch)\C P P\DC Closure\Online Reports\"/>
    </mc:Choice>
  </mc:AlternateContent>
  <bookViews>
    <workbookView xWindow="0" yWindow="0" windowWidth="28800" windowHeight="13800"/>
  </bookViews>
  <sheets>
    <sheet name="July 2017 draft" sheetId="1" r:id="rId1"/>
  </sheets>
  <externalReferences>
    <externalReference r:id="rId2"/>
    <externalReference r:id="rId3"/>
    <externalReference r:id="rId4"/>
    <externalReference r:id="rId5"/>
    <externalReference r:id="rId6"/>
  </externalReferences>
  <definedNames>
    <definedName name="AssessExempt">[1]Assessments!$Q$8:$Q$849</definedName>
    <definedName name="AssessProj">[1]Assessments!$S$8:$S$849</definedName>
    <definedName name="AssessProjAmount">[1]Assessments!$U$8:$U$849</definedName>
    <definedName name="AssessRC">[1]Assessments!$D$8:$D$849</definedName>
    <definedName name="AssessRes">[1]Assessments!$E$8:$E$849</definedName>
    <definedName name="ConsumerName">OFFSET('[2]Cons db RC-7-12-17'!$B$2,0,0,COUNTA('[2]Cons db RC-7-12-17'!$B:$B)-1,1)</definedName>
    <definedName name="ConsumerUCI">OFFSET('[2]Cons db RC-7-12-17'!$C$2,0,0,COUNTA('[2]Cons db RC-7-12-17'!$C:$C)-1,1)</definedName>
    <definedName name="DayBeds">'[1]Start-Ups'!$AF$8:$AF$109</definedName>
    <definedName name="DCBeds">'[1]Start-Ups'!$AB$8:$AB$109</definedName>
    <definedName name="DDSAdjust">[1]Operations!$N$8:$N$344</definedName>
    <definedName name="DefAdjAmount">[1]Deflections!$Q$8:$Q$69</definedName>
    <definedName name="DefAmount">[1]Deflections!$P$8:$P$69</definedName>
    <definedName name="DefCount">[1]Deflections!$A$8:$A$69</definedName>
    <definedName name="DefDis">[1]Deflections!$G$8:$G$69</definedName>
    <definedName name="DeflectCount">[1]Deflections!$E$8:$E$69</definedName>
    <definedName name="DeflectionBeds">'[1]Start-Ups'!$AE$8:$AE$109</definedName>
    <definedName name="DefRC">[1]Deflections!$B$8:$B$69</definedName>
    <definedName name="DevelopmentType">[3]REFERENCE!$A$2:$A$42</definedName>
    <definedName name="DevType">'[1]Start-Ups'!$H$8:$H$109</definedName>
    <definedName name="FiscalYear">[3]REFERENCE!$M$2:$M$16</definedName>
    <definedName name="FTECons">[1]Operations!$K$8:$K$344</definedName>
    <definedName name="FTEProf">[1]Operations!$I$8:$I$344</definedName>
    <definedName name="FTESupp">[1]Operations!$J$8:$J$344</definedName>
    <definedName name="IMDBeds">'[1]Start-Ups'!$AC$8:$AC$109</definedName>
    <definedName name="LivingArrangement">[3]REFERENCE!$H$2:$H$45</definedName>
    <definedName name="OEEAmount">[1]Operations!$R$8:$R$344</definedName>
    <definedName name="OOSBeds">'[1]Start-Ups'!$AD$8:$AD$109</definedName>
    <definedName name="OperAmount">[1]Operations!$T$8:$T$344</definedName>
    <definedName name="OperCat">[1]Operations!$E$8:$E$344</definedName>
    <definedName name="OperFTE">[1]Operations!$Y$8:$Y$344</definedName>
    <definedName name="OperRC">[1]Operations!$Z$8:$Z$344</definedName>
    <definedName name="OperRent">[1]Operations!$S$8:$S$344</definedName>
    <definedName name="OperTrav">[1]Operations!$M$8:$M$344</definedName>
    <definedName name="OperType">[1]Operations!$C$8:$C$344</definedName>
    <definedName name="PlaceAdjAmount">'[4]Plcmts Orig'!$AF$8:$AF$388</definedName>
    <definedName name="PlaceAmount">'[4]Plcmts Orig'!$AE$8:$AE$388</definedName>
    <definedName name="PlaceRes">'[4]Plcmts Orig'!$E$8:$E$388</definedName>
    <definedName name="PosAmount">[1]Operations!$Q$8:$Q$344</definedName>
    <definedName name="PositionCategory">[3]REFERENCE!$F$2:$F$9</definedName>
    <definedName name="PositionTitle">[3]REFERENCE!$D$2:$D$56</definedName>
    <definedName name="_xlnm.Print_Titles" localSheetId="0">'July 2017 draft'!$1:$3</definedName>
    <definedName name="RegionalCenter">[3]REFERENCE!$R$2:$R$22</definedName>
    <definedName name="Residence">[5]REFERENCE!$V$2:$V$9</definedName>
    <definedName name="StartAcqAmount">'[1]Start-Ups'!$U$8:$U$109</definedName>
    <definedName name="StartAdjAmount">'[1]Start-Ups'!$AA$8:$AA$101</definedName>
    <definedName name="StartAmount">'[1]Start-Ups'!$X$8:$X$109</definedName>
    <definedName name="StartClass">'[1]Start-Ups'!$I$8:$I$109</definedName>
    <definedName name="StartProvAmount">'[1]Start-Ups'!$W$8:$W$109</definedName>
    <definedName name="StartRC">'[1]Start-Ups'!$D$8:$D$109</definedName>
    <definedName name="StartRehabAmount">'[1]Start-Ups'!$V$8:$V$109</definedName>
    <definedName name="StartStatus">'[1]Start-Ups'!$M$8:$M$109</definedName>
    <definedName name="StartType">'[1]Start-Ups'!$G$8:$G$109</definedName>
    <definedName name="StartUpProjectID" localSheetId="0">OFFSET(#REF!,0,0,COUNTA(#REF!)-1,1)</definedName>
    <definedName name="StartUpProjectID">OFFSET(#REF!,0,0,COUNTA(#REF!)-1,1)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 r="E88" i="1" l="1"/>
  <c r="E87" i="1"/>
  <c r="E86" i="1"/>
  <c r="E85" i="1"/>
  <c r="E84" i="1"/>
  <c r="E83" i="1"/>
  <c r="E82" i="1"/>
  <c r="E81" i="1"/>
  <c r="E80" i="1"/>
  <c r="E66" i="1"/>
  <c r="E65" i="1"/>
  <c r="E64" i="1"/>
  <c r="E63" i="1"/>
  <c r="E62" i="1"/>
  <c r="E61" i="1"/>
  <c r="E60" i="1"/>
  <c r="E59" i="1"/>
  <c r="E58" i="1"/>
  <c r="E57" i="1"/>
  <c r="E56" i="1"/>
  <c r="E55" i="1"/>
  <c r="E40" i="1"/>
  <c r="E39" i="1"/>
  <c r="E38" i="1"/>
  <c r="E37" i="1"/>
  <c r="E36" i="1"/>
  <c r="E35" i="1"/>
  <c r="E34" i="1"/>
  <c r="E33" i="1"/>
  <c r="E32" i="1"/>
  <c r="E31" i="1"/>
  <c r="E29" i="1"/>
  <c r="E28" i="1"/>
  <c r="J41" i="1" l="1"/>
  <c r="H41" i="1"/>
  <c r="G41" i="1"/>
  <c r="D41" i="1"/>
  <c r="J67" i="1"/>
  <c r="H67" i="1"/>
  <c r="G67" i="1"/>
  <c r="D67" i="1"/>
  <c r="J89" i="1" l="1"/>
  <c r="J13" i="1" s="1"/>
  <c r="H89" i="1"/>
  <c r="G89" i="1"/>
  <c r="G13" i="1" s="1"/>
  <c r="D89" i="1"/>
  <c r="A73" i="1" s="1"/>
  <c r="C89" i="1"/>
  <c r="C13" i="1" s="1"/>
  <c r="D12" i="1"/>
  <c r="C67" i="1"/>
  <c r="C12" i="1" s="1"/>
  <c r="A50" i="1"/>
  <c r="J11" i="1"/>
  <c r="A23" i="1"/>
  <c r="G11" i="1"/>
  <c r="C41" i="1"/>
  <c r="C11" i="1" s="1"/>
  <c r="A21" i="1"/>
  <c r="H13" i="1"/>
  <c r="J12" i="1"/>
  <c r="H12" i="1"/>
  <c r="G12" i="1"/>
  <c r="D11" i="1"/>
  <c r="J14" i="1" l="1"/>
  <c r="D13" i="1"/>
  <c r="D14" i="1" s="1"/>
  <c r="E41" i="1"/>
  <c r="E11" i="1" s="1"/>
  <c r="E67" i="1"/>
  <c r="E12" i="1" s="1"/>
  <c r="E89" i="1"/>
  <c r="E13" i="1" s="1"/>
  <c r="C14" i="1"/>
  <c r="A75" i="1"/>
  <c r="G14" i="1"/>
  <c r="A48" i="1"/>
  <c r="H11" i="1"/>
  <c r="H14" i="1" s="1"/>
  <c r="E14" i="1" l="1"/>
</calcChain>
</file>

<file path=xl/sharedStrings.xml><?xml version="1.0" encoding="utf-8"?>
<sst xmlns="http://schemas.openxmlformats.org/spreadsheetml/2006/main" count="98" uniqueCount="53">
  <si>
    <r>
      <rPr>
        <b/>
        <sz val="12"/>
        <color theme="1"/>
        <rFont val="Calibri"/>
        <family val="2"/>
        <scheme val="minor"/>
      </rP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</si>
  <si>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July 2017 projected and actual; August 2017 projected</t>
  </si>
  <si>
    <t>Transitions are projected for individual consumers based on scheduled or projected transition review meetings.</t>
  </si>
  <si>
    <t>TABLE 2A: ALL DEVELOPMENTAL CENTERS</t>
  </si>
  <si>
    <t>Developmental Center</t>
  </si>
  <si>
    <t>Fiscal Year 2017-18</t>
  </si>
  <si>
    <t>July 2017</t>
  </si>
  <si>
    <t>August 2017</t>
  </si>
  <si>
    <t>Approved Community Placement Plan (CPP) Transitions</t>
  </si>
  <si>
    <r>
      <t>Total Transitions</t>
    </r>
    <r>
      <rPr>
        <b/>
        <sz val="12"/>
        <rFont val="Calibri"/>
        <family val="2"/>
        <scheme val="minor"/>
      </rPr>
      <t xml:space="preserve"> Through July 2017</t>
    </r>
  </si>
  <si>
    <t>Remaining Transitions</t>
  </si>
  <si>
    <t>Projected</t>
  </si>
  <si>
    <t>Actual</t>
  </si>
  <si>
    <t>FDC - Fairview</t>
  </si>
  <si>
    <t>PDC - Porterville</t>
  </si>
  <si>
    <t>SDC - Sonoma</t>
  </si>
  <si>
    <t>TOTAL</t>
  </si>
  <si>
    <t xml:space="preserve">Source: DDS analysis of information provided by Developmental Centers and Regional Centers. </t>
  </si>
  <si>
    <t xml:space="preserve">Note: Excludes consumers in acute crisis centers and the secure treatment program. </t>
  </si>
  <si>
    <t>TABLE 2B: FAIRVIEW DEVELOPMENTAL CENTER</t>
  </si>
  <si>
    <t>Regional Center</t>
  </si>
  <si>
    <t>ACRC - Alta California</t>
  </si>
  <si>
    <t>ELARC - Eastern Los Angeles</t>
  </si>
  <si>
    <t>FDLRC - Frank D. Lanterman</t>
  </si>
  <si>
    <t>HRC - Harbor</t>
  </si>
  <si>
    <t>IRC - Inland</t>
  </si>
  <si>
    <t>NLACRC - North Los Angeles County</t>
  </si>
  <si>
    <t>RCOC - Orange County</t>
  </si>
  <si>
    <t>SARC - San Andreas</t>
  </si>
  <si>
    <t>SCLARC - South Central Los Angeles</t>
  </si>
  <si>
    <t>SDRC - San Diego</t>
  </si>
  <si>
    <t>SGPRC - San Gabriel/Pomona</t>
  </si>
  <si>
    <t>TCRC - Tri-Counties</t>
  </si>
  <si>
    <t>WRC - Westside</t>
  </si>
  <si>
    <t xml:space="preserve">Note: Excludes consumers in the acute crisis center. </t>
  </si>
  <si>
    <t>TABLE 2C: PORTERVILLE DEVELOPMENTAL CENTER</t>
  </si>
  <si>
    <t>CVRC - Central Valley</t>
  </si>
  <si>
    <t>FNRC - Far Northern</t>
  </si>
  <si>
    <t>KRC - Kern</t>
  </si>
  <si>
    <t>RCRC - Redwood Coast</t>
  </si>
  <si>
    <t>VMRC - Valley Mountain</t>
  </si>
  <si>
    <t>TABLE 2D: SONOMA DEVELOPMENTAL CENTER</t>
  </si>
  <si>
    <r>
      <t xml:space="preserve">Actual </t>
    </r>
    <r>
      <rPr>
        <b/>
        <vertAlign val="superscript"/>
        <sz val="12"/>
        <rFont val="Calibri"/>
        <family val="2"/>
        <scheme val="minor"/>
      </rPr>
      <t>A</t>
    </r>
  </si>
  <si>
    <t>RCEB - East Bay</t>
  </si>
  <si>
    <t>GGRC - Golden Gate</t>
  </si>
  <si>
    <t>NBRC - North Bay</t>
  </si>
  <si>
    <t xml:space="preserve">Note: Excludes consumers in the acute crisis center.   </t>
  </si>
  <si>
    <t xml:space="preserve">Notes: Excludes consumers in the secure treatment program. </t>
  </si>
  <si>
    <r>
      <t xml:space="preserve">Total Transitions </t>
    </r>
    <r>
      <rPr>
        <b/>
        <vertAlign val="superscript"/>
        <sz val="12"/>
        <rFont val="Calibri"/>
        <family val="2"/>
        <scheme val="minor"/>
      </rPr>
      <t>1</t>
    </r>
    <r>
      <rPr>
        <b/>
        <sz val="12"/>
        <rFont val="Calibri"/>
        <family val="2"/>
        <scheme val="minor"/>
      </rPr>
      <t xml:space="preserve"> Through July 2017</t>
    </r>
  </si>
  <si>
    <r>
      <t xml:space="preserve">Remaining Transitions </t>
    </r>
    <r>
      <rPr>
        <b/>
        <vertAlign val="superscript"/>
        <sz val="12"/>
        <rFont val="Calibri"/>
        <family val="2"/>
        <scheme val="minor"/>
      </rPr>
      <t>1</t>
    </r>
  </si>
  <si>
    <r>
      <rPr>
        <vertAlign val="superscript"/>
        <sz val="11"/>
        <color theme="1"/>
        <rFont val="Calibri"/>
        <family val="2"/>
        <scheme val="minor"/>
      </rPr>
      <t>1</t>
    </r>
    <r>
      <rPr>
        <sz val="11"/>
        <color theme="1"/>
        <rFont val="Calibri"/>
        <family val="2"/>
        <scheme val="minor"/>
      </rPr>
      <t xml:space="preserve"> Includes a consumer placed from FDLRC who later returned to FDC and needs a new community placement.</t>
    </r>
  </si>
  <si>
    <r>
      <t xml:space="preserve">TOTAL </t>
    </r>
    <r>
      <rPr>
        <b/>
        <vertAlign val="superscript"/>
        <sz val="12"/>
        <rFont val="Calibri"/>
        <family val="2"/>
        <scheme val="minor"/>
      </rPr>
      <t>1</t>
    </r>
  </si>
  <si>
    <r>
      <rPr>
        <vertAlign val="superscript"/>
        <sz val="11"/>
        <color theme="1"/>
        <rFont val="Calibri"/>
        <family val="2"/>
        <scheme val="minor"/>
      </rPr>
      <t>1</t>
    </r>
    <r>
      <rPr>
        <sz val="11"/>
        <color theme="1"/>
        <rFont val="Calibri"/>
        <family val="2"/>
        <scheme val="minor"/>
      </rPr>
      <t xml:space="preserve"> Includes a consumer placed from FDLRC who later returned to FDC and needs new community placement.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</si>
</sst>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20" x14ac:knownFonts="1">
    <font>
      <sz val="11"/>
      <color theme="1"/>
      <name val="Calibri"/>
      <family val="2"/>
      <scheme val="minor"/>
    </font>
    <font>
      <sz val="12"/>
      <color theme="1"/>
      <name val="Arial"/>
      <family val="2"/>
    </font>
    <font>
      <sz val="12"/>
      <color theme="1"/>
      <name val="Arial"/>
      <family val="2"/>
    </font>
    <font>
      <sz val="12"/>
      <color theme="1"/>
      <name val="Calibri"/>
      <family val="2"/>
      <scheme val="minor"/>
    </font>
    <font>
      <b/>
      <sz val="12"/>
      <color theme="1"/>
      <name val="Calibri"/>
      <family val="2"/>
      <scheme val="minor"/>
    </font>
    <font>
      <sz val="9"/>
      <color theme="1"/>
      <name val="Calibri"/>
      <family val="2"/>
      <scheme val="minor"/>
    </font>
    <font>
      <b/>
      <sz val="9"/>
      <color rgb="FFFF0000"/>
      <name val="Calibri"/>
      <family val="2"/>
      <scheme val="minor"/>
    </font>
    <font>
      <sz val="12"/>
      <color theme="1"/>
      <name val="Calibri"/>
      <family val="2"/>
    </font>
    <font>
      <b/>
      <sz val="10"/>
      <color theme="1"/>
      <name val="Calibri"/>
      <family val="2"/>
      <scheme val="minor"/>
    </font>
    <font>
      <sz val="10"/>
      <color theme="1"/>
      <name val="Calibri"/>
      <family val="2"/>
      <scheme val="minor"/>
    </font>
    <font>
      <sz val="11"/>
      <color theme="1"/>
      <name val="Calibri"/>
      <family val="2"/>
      <scheme val="minor"/>
    </font>
    <font>
      <b/>
      <sz val="12"/>
      <name val="Calibri"/>
      <family val="2"/>
      <scheme val="minor"/>
    </font>
    <font>
      <u/>
      <sz val="12"/>
      <color theme="10"/>
      <name val="Arial"/>
      <family val="2"/>
    </font>
    <font>
      <sz val="10"/>
      <color theme="10"/>
      <name val="Calibri"/>
      <family val="2"/>
      <scheme val="minor"/>
    </font>
    <font>
      <sz val="11"/>
      <name val="Calibri"/>
      <family val="2"/>
      <scheme val="minor"/>
    </font>
    <font>
      <sz val="10"/>
      <name val="Calibri"/>
      <family val="2"/>
      <scheme val="minor"/>
    </font>
    <font>
      <vertAlign val="superscript"/>
      <sz val="12"/>
      <color theme="1"/>
      <name val="Calibri"/>
      <family val="2"/>
      <scheme val="minor"/>
    </font>
    <font>
      <sz val="9"/>
      <color theme="10"/>
      <name val="Calibri"/>
      <family val="2"/>
      <scheme val="minor"/>
    </font>
    <font>
      <b/>
      <vertAlign val="superscript"/>
      <sz val="12"/>
      <name val="Calibri"/>
      <family val="2"/>
      <scheme val="minor"/>
    </font>
    <font>
      <vertAlign val="superscript"/>
      <sz val="11"/>
      <color theme="1"/>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2" fillId="0" borderId="0" applyNumberFormat="0" applyFill="0" applyBorder="0" applyAlignment="0" applyProtection="0"/>
  </cellStyleXfs>
  <cellXfs count="76">
    <xf numFmtId="0" fontId="0" fillId="0" borderId="0" xfId="0"/>
    <xf numFmtId="0" fontId="3" fillId="0" borderId="0" xfId="1" applyFont="1" applyFill="1"/>
    <xf numFmtId="0" fontId="5" fillId="0" borderId="0" xfId="1" applyFont="1" applyFill="1"/>
    <xf numFmtId="0" fontId="9" fillId="0" borderId="0" xfId="1" applyFont="1" applyFill="1"/>
    <xf numFmtId="0" fontId="3" fillId="4" borderId="6" xfId="1" applyFont="1" applyFill="1" applyBorder="1" applyAlignment="1">
      <alignment vertical="center"/>
    </xf>
    <xf numFmtId="0" fontId="4" fillId="3" borderId="5" xfId="2" quotePrefix="1" applyNumberFormat="1" applyFont="1" applyFill="1" applyBorder="1" applyAlignment="1">
      <alignment horizontal="center" vertical="center"/>
    </xf>
    <xf numFmtId="0" fontId="11" fillId="4" borderId="0" xfId="1" applyFont="1" applyFill="1" applyBorder="1" applyAlignment="1">
      <alignment horizontal="center" vertical="center"/>
    </xf>
    <xf numFmtId="0" fontId="3" fillId="4" borderId="0" xfId="1" applyFont="1" applyFill="1" applyBorder="1" applyAlignment="1">
      <alignment vertical="center"/>
    </xf>
    <xf numFmtId="0" fontId="3" fillId="0" borderId="0" xfId="1" applyFont="1"/>
    <xf numFmtId="0" fontId="3" fillId="0" borderId="5" xfId="1" applyFont="1" applyBorder="1" applyAlignment="1">
      <alignment horizontal="left" vertical="center"/>
    </xf>
    <xf numFmtId="0" fontId="3" fillId="4" borderId="0" xfId="1" applyFont="1" applyFill="1" applyBorder="1" applyAlignment="1">
      <alignment horizontal="left" vertical="center"/>
    </xf>
    <xf numFmtId="1" fontId="3" fillId="0" borderId="5" xfId="2" applyNumberFormat="1" applyFont="1" applyBorder="1" applyAlignment="1">
      <alignment horizontal="center" vertical="center"/>
    </xf>
    <xf numFmtId="164" fontId="3" fillId="0" borderId="5" xfId="2" applyNumberFormat="1" applyFont="1" applyBorder="1" applyAlignment="1">
      <alignment horizontal="center" vertical="center"/>
    </xf>
    <xf numFmtId="0" fontId="3" fillId="4" borderId="5" xfId="1" applyFont="1" applyFill="1" applyBorder="1" applyAlignment="1">
      <alignment horizontal="left" vertical="center"/>
    </xf>
    <xf numFmtId="1" fontId="3" fillId="4" borderId="5" xfId="2" applyNumberFormat="1" applyFont="1" applyFill="1" applyBorder="1" applyAlignment="1">
      <alignment horizontal="center" vertical="center"/>
    </xf>
    <xf numFmtId="164" fontId="3" fillId="4" borderId="5" xfId="2" applyNumberFormat="1" applyFont="1" applyFill="1" applyBorder="1" applyAlignment="1">
      <alignment horizontal="center" vertical="center"/>
    </xf>
    <xf numFmtId="1" fontId="3" fillId="0"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4"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3" fillId="4" borderId="4" xfId="1" applyFont="1" applyFill="1" applyBorder="1" applyAlignment="1">
      <alignment vertical="center"/>
    </xf>
    <xf numFmtId="0" fontId="10" fillId="0" borderId="0" xfId="1" applyFont="1" applyFill="1"/>
    <xf numFmtId="0" fontId="9" fillId="0" borderId="0" xfId="1" applyFont="1"/>
    <xf numFmtId="0" fontId="10" fillId="0" borderId="0" xfId="1" applyFont="1"/>
    <xf numFmtId="0" fontId="15" fillId="0" borderId="0" xfId="3" applyFont="1" applyBorder="1" applyAlignment="1">
      <alignment wrapText="1"/>
    </xf>
    <xf numFmtId="0" fontId="3" fillId="4" borderId="5" xfId="1" applyFont="1" applyFill="1" applyBorder="1" applyAlignment="1" applyProtection="1">
      <alignment horizontal="left" vertical="center" wrapText="1"/>
      <protection locked="0"/>
    </xf>
    <xf numFmtId="0" fontId="3" fillId="4" borderId="5" xfId="2" applyNumberFormat="1" applyFont="1" applyFill="1" applyBorder="1" applyAlignment="1">
      <alignment horizontal="center" vertical="center"/>
    </xf>
    <xf numFmtId="0" fontId="3" fillId="0" borderId="5" xfId="1" applyFont="1" applyFill="1" applyBorder="1" applyAlignment="1" applyProtection="1">
      <alignment horizontal="left" vertical="center" wrapText="1"/>
      <protection locked="0"/>
    </xf>
    <xf numFmtId="0" fontId="3" fillId="0" borderId="5" xfId="2" applyNumberFormat="1" applyFont="1" applyBorder="1" applyAlignment="1">
      <alignment horizontal="center" vertical="center"/>
    </xf>
    <xf numFmtId="0" fontId="3" fillId="0" borderId="5" xfId="2" applyNumberFormat="1" applyFont="1" applyFill="1" applyBorder="1" applyAlignment="1">
      <alignment horizontal="center" vertical="center"/>
    </xf>
    <xf numFmtId="164" fontId="3" fillId="0" borderId="5" xfId="2" applyNumberFormat="1" applyFont="1" applyFill="1" applyBorder="1" applyAlignment="1">
      <alignment horizontal="center" vertical="center"/>
    </xf>
    <xf numFmtId="0" fontId="3" fillId="0" borderId="5" xfId="1" applyFont="1" applyFill="1" applyBorder="1" applyAlignment="1">
      <alignment horizontal="left" vertical="center"/>
    </xf>
    <xf numFmtId="0" fontId="16" fillId="0" borderId="0" xfId="1" applyFont="1" applyAlignment="1">
      <alignment horizontal="left"/>
    </xf>
    <xf numFmtId="0" fontId="5" fillId="0" borderId="0" xfId="1" applyFont="1"/>
    <xf numFmtId="1" fontId="3" fillId="0" borderId="0" xfId="1" applyNumberFormat="1" applyFont="1"/>
    <xf numFmtId="0" fontId="9" fillId="0" borderId="0" xfId="1" applyFont="1" applyFill="1" applyAlignment="1">
      <alignment horizontal="left"/>
    </xf>
    <xf numFmtId="0" fontId="3" fillId="0" borderId="0" xfId="1" applyFont="1" applyAlignment="1">
      <alignment horizontal="center"/>
    </xf>
    <xf numFmtId="0" fontId="10" fillId="0" borderId="0" xfId="1" applyFont="1" applyFill="1" applyAlignment="1">
      <alignment horizontal="left"/>
    </xf>
    <xf numFmtId="0" fontId="10" fillId="0" borderId="0" xfId="1" applyFont="1" applyFill="1"/>
    <xf numFmtId="0" fontId="10" fillId="0" borderId="0" xfId="1" applyFont="1" applyFill="1" applyAlignment="1"/>
    <xf numFmtId="0" fontId="4" fillId="0" borderId="0" xfId="1" applyFont="1" applyBorder="1" applyAlignment="1">
      <alignment wrapText="1"/>
    </xf>
    <xf numFmtId="0" fontId="13" fillId="0" borderId="0" xfId="3" applyFont="1" applyBorder="1" applyAlignment="1"/>
    <xf numFmtId="0" fontId="14" fillId="0" borderId="0" xfId="3" applyFont="1" applyBorder="1" applyAlignment="1"/>
    <xf numFmtId="0" fontId="14" fillId="0" borderId="0" xfId="3" applyFont="1" applyBorder="1" applyAlignment="1">
      <alignment vertical="center" wrapText="1"/>
    </xf>
    <xf numFmtId="0" fontId="17" fillId="0" borderId="0" xfId="3" applyFont="1" applyBorder="1" applyAlignment="1"/>
    <xf numFmtId="0" fontId="3" fillId="0" borderId="0" xfId="1" applyFont="1" applyFill="1" applyAlignment="1"/>
    <xf numFmtId="0" fontId="10" fillId="0" borderId="0" xfId="0" applyFont="1" applyFill="1" applyAlignment="1">
      <alignment horizontal="left"/>
    </xf>
    <xf numFmtId="0" fontId="0" fillId="0" borderId="0" xfId="0" applyFont="1" applyFill="1" applyBorder="1" applyAlignment="1">
      <alignment horizontal="left"/>
    </xf>
    <xf numFmtId="0" fontId="10" fillId="0" borderId="0" xfId="0" applyFont="1" applyFill="1" applyBorder="1" applyAlignment="1">
      <alignment horizontal="left"/>
    </xf>
    <xf numFmtId="0" fontId="11" fillId="3" borderId="5" xfId="1" applyFont="1" applyFill="1" applyBorder="1" applyAlignment="1">
      <alignment horizontal="center" vertical="center" wrapText="1"/>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11" fillId="3" borderId="5" xfId="0" applyFont="1" applyFill="1" applyBorder="1" applyAlignment="1">
      <alignment horizontal="center" vertical="center"/>
    </xf>
    <xf numFmtId="17" fontId="4" fillId="3" borderId="5" xfId="2" quotePrefix="1" applyNumberFormat="1" applyFont="1" applyFill="1" applyBorder="1" applyAlignment="1">
      <alignment horizontal="center" vertical="center"/>
    </xf>
    <xf numFmtId="0" fontId="4" fillId="3" borderId="5" xfId="2" applyNumberFormat="1" applyFont="1" applyFill="1" applyBorder="1" applyAlignment="1">
      <alignment horizontal="center" vertical="center"/>
    </xf>
    <xf numFmtId="0" fontId="10" fillId="0" borderId="0" xfId="0" applyFont="1" applyFill="1" applyBorder="1" applyAlignment="1">
      <alignment horizontal="left"/>
    </xf>
    <xf numFmtId="0" fontId="11" fillId="3" borderId="5" xfId="1" applyFont="1" applyFill="1" applyBorder="1" applyAlignment="1">
      <alignment horizontal="center" vertical="center"/>
    </xf>
    <xf numFmtId="17" fontId="4" fillId="3" borderId="1" xfId="2" quotePrefix="1" applyNumberFormat="1" applyFont="1" applyFill="1" applyBorder="1" applyAlignment="1">
      <alignment horizontal="center" vertical="center"/>
    </xf>
    <xf numFmtId="17" fontId="4" fillId="3" borderId="3" xfId="2" quotePrefix="1" applyNumberFormat="1" applyFont="1" applyFill="1" applyBorder="1" applyAlignment="1">
      <alignment horizontal="center" vertical="center"/>
    </xf>
    <xf numFmtId="0" fontId="11" fillId="3" borderId="7"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0" fillId="0" borderId="6" xfId="0" applyFont="1" applyFill="1" applyBorder="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6" fillId="0" borderId="6" xfId="0" applyFont="1" applyFill="1" applyBorder="1" applyAlignment="1">
      <alignment horizont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wrapText="1"/>
    </xf>
    <xf numFmtId="0" fontId="4" fillId="0" borderId="0" xfId="0" applyFont="1" applyFill="1" applyBorder="1" applyAlignment="1">
      <alignment horizontal="center" wrapText="1"/>
    </xf>
    <xf numFmtId="0" fontId="8" fillId="0" borderId="4" xfId="0" applyFont="1" applyFill="1" applyBorder="1" applyAlignment="1">
      <alignment horizontal="center" wrapText="1"/>
    </xf>
    <xf numFmtId="0" fontId="0" fillId="0" borderId="0" xfId="0" applyFont="1" applyFill="1" applyBorder="1" applyAlignment="1">
      <alignment horizontal="left"/>
    </xf>
    <xf numFmtId="0" fontId="14" fillId="0" borderId="0" xfId="3" applyFont="1" applyBorder="1" applyAlignment="1">
      <alignment horizontal="left"/>
    </xf>
    <xf numFmtId="0" fontId="14" fillId="0" borderId="0" xfId="3" applyFont="1" applyBorder="1" applyAlignment="1">
      <alignment horizontal="left" vertical="center" wrapText="1"/>
    </xf>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FY%2017-18\May%20Revise\Submitted%20Revised%204\CPP%20FY%202017-18%20Plan%20-%20MASTER%20r4%20(with%20highligh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dmin%20Div%20Research\COORD%20W%20OTHER%20UNITS\CPP\worksheet%20for%20June%202017%20Transition%20online%20report%20-%20RB%207-14-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PP%20Management%20Tool%20v3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Residential Roadma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(EBSH-4bed)</v>
          </cell>
          <cell r="D11" t="str">
            <v>CPP District Manager</v>
          </cell>
          <cell r="H11" t="str">
            <v>EBSH-4bed</v>
          </cell>
          <cell r="M11" t="str">
            <v>2014-15</v>
          </cell>
          <cell r="R11" t="str">
            <v>NBRC</v>
          </cell>
        </row>
        <row r="12">
          <cell r="A12" t="str">
            <v>Residential (EBSH-Autism-4bed)</v>
          </cell>
          <cell r="D12" t="str">
            <v>Crisis Home Liaison</v>
          </cell>
          <cell r="H12" t="str">
            <v>EBSH-Autism-4bed</v>
          </cell>
          <cell r="M12" t="str">
            <v>2015-16</v>
          </cell>
          <cell r="R12" t="str">
            <v>NLACRC</v>
          </cell>
        </row>
        <row r="13">
          <cell r="A13" t="str">
            <v>Residential (EBSH-Mental Health-4bed)</v>
          </cell>
          <cell r="D13" t="str">
            <v>DC Liaison</v>
          </cell>
          <cell r="H13" t="str">
            <v>EBSH-Mental Health-4bed</v>
          </cell>
          <cell r="M13" t="str">
            <v>2016-17</v>
          </cell>
          <cell r="R13" t="str">
            <v>RCEB</v>
          </cell>
        </row>
        <row r="14">
          <cell r="A14" t="str">
            <v>Residential (EBSH-Nursing-4bed)</v>
          </cell>
          <cell r="D14" t="str">
            <v>DC Placement Worker</v>
          </cell>
          <cell r="H14" t="str">
            <v>EBSH-Nursing-4bed</v>
          </cell>
          <cell r="M14" t="str">
            <v>2017-18</v>
          </cell>
          <cell r="R14" t="str">
            <v>RCOC</v>
          </cell>
        </row>
        <row r="15">
          <cell r="A15" t="str">
            <v>Residential (EBSH-Sensory-4bed)</v>
          </cell>
          <cell r="D15" t="str">
            <v>DC Supervisor</v>
          </cell>
          <cell r="H15" t="str">
            <v>EBSH-Sensory-4bed</v>
          </cell>
          <cell r="M15" t="str">
            <v>2018-19</v>
          </cell>
          <cell r="R15" t="str">
            <v>RCRC</v>
          </cell>
        </row>
        <row r="16">
          <cell r="A16" t="str">
            <v>Residential (ICF-DDCN)</v>
          </cell>
          <cell r="D16" t="str">
            <v>Deflection Coordinator</v>
          </cell>
          <cell r="H16" t="str">
            <v>ICF-DDCN</v>
          </cell>
          <cell r="M16" t="str">
            <v>2019-20</v>
          </cell>
          <cell r="R16" t="str">
            <v>SARC</v>
          </cell>
        </row>
        <row r="17">
          <cell r="A17" t="str">
            <v>Residential (ICF-DDN)</v>
          </cell>
          <cell r="D17" t="str">
            <v>Deflection Crisis Coordinator</v>
          </cell>
          <cell r="H17" t="str">
            <v>ICF-DDN</v>
          </cell>
          <cell r="R17" t="str">
            <v>SCLARC</v>
          </cell>
        </row>
        <row r="18">
          <cell r="A18" t="str">
            <v>Residential (ICF-DDH)</v>
          </cell>
          <cell r="D18" t="str">
            <v>Dietician</v>
          </cell>
          <cell r="H18" t="str">
            <v>ICF-DDH</v>
          </cell>
          <cell r="R18" t="str">
            <v>SDRC</v>
          </cell>
        </row>
        <row r="19">
          <cell r="A19" t="str">
            <v>Residential (CCF-L4i)</v>
          </cell>
          <cell r="D19" t="str">
            <v>Essential Lifestyle Planner</v>
          </cell>
          <cell r="H19" t="str">
            <v>CCF-L1</v>
          </cell>
          <cell r="R19" t="str">
            <v>SGPRC</v>
          </cell>
        </row>
        <row r="20">
          <cell r="A20" t="str">
            <v>Residential (SLS)</v>
          </cell>
          <cell r="D20" t="str">
            <v>Forensic Services Specialist</v>
          </cell>
          <cell r="H20" t="str">
            <v>CCF-L2-Owner</v>
          </cell>
          <cell r="R20" t="str">
            <v>TCRC</v>
          </cell>
        </row>
        <row r="21">
          <cell r="A21" t="str">
            <v>Residential (FHA-2bed)</v>
          </cell>
          <cell r="D21" t="str">
            <v>Health Care Community Specialist (LDC)</v>
          </cell>
          <cell r="H21" t="str">
            <v>CCF-L3-Staff</v>
          </cell>
          <cell r="R21" t="str">
            <v>VMRC</v>
          </cell>
        </row>
        <row r="22">
          <cell r="A22" t="str">
            <v>Residential (FTH-3bed)</v>
          </cell>
          <cell r="D22" t="str">
            <v>Housing Developer</v>
          </cell>
          <cell r="H22" t="str">
            <v>CCF-L3-Owner</v>
          </cell>
          <cell r="R22" t="str">
            <v>WRC</v>
          </cell>
        </row>
        <row r="23">
          <cell r="A23" t="str">
            <v>Community Crisis Home (CCH)</v>
          </cell>
          <cell r="D23" t="str">
            <v>Housing Services &amp; Resource Specialist (LDC)</v>
          </cell>
          <cell r="H23" t="str">
            <v>CCF-L3-Staff</v>
          </cell>
        </row>
        <row r="24">
          <cell r="A24" t="str">
            <v>Crisis Services Residential (CSR)</v>
          </cell>
          <cell r="D24" t="str">
            <v>Intensive Service Specialist</v>
          </cell>
          <cell r="H24" t="str">
            <v>CCF-L4a</v>
          </cell>
        </row>
        <row r="25">
          <cell r="A25" t="str">
            <v>Crisis Services Step Down (CSSD)</v>
          </cell>
          <cell r="D25" t="str">
            <v>Legal Services Coordinator</v>
          </cell>
          <cell r="H25" t="str">
            <v>CCF-L4b</v>
          </cell>
        </row>
        <row r="26">
          <cell r="A26" t="str">
            <v>10bed or Larger Facility (10+LF)</v>
          </cell>
          <cell r="D26" t="str">
            <v>Local Plan Coordinator</v>
          </cell>
          <cell r="H26" t="str">
            <v>CCF-L4c</v>
          </cell>
        </row>
        <row r="27">
          <cell r="A27" t="str">
            <v>Transition Home (TH)</v>
          </cell>
          <cell r="D27" t="str">
            <v>Manager/Supervisor</v>
          </cell>
          <cell r="H27" t="str">
            <v>CCF-L4d</v>
          </cell>
        </row>
        <row r="28">
          <cell r="A28" t="str">
            <v>Multi Family</v>
          </cell>
          <cell r="D28" t="str">
            <v>Nurse Specialist</v>
          </cell>
          <cell r="H28" t="str">
            <v>CCF-L4e</v>
          </cell>
        </row>
        <row r="29">
          <cell r="A29" t="str">
            <v>Community Access Services</v>
          </cell>
          <cell r="D29" t="str">
            <v>Occupational Therapist</v>
          </cell>
          <cell r="H29" t="str">
            <v>CCF-L4f</v>
          </cell>
        </row>
        <row r="30">
          <cell r="A30" t="str">
            <v>Day Program</v>
          </cell>
          <cell r="D30" t="str">
            <v>Oral Health Care Coordinator (LDC)</v>
          </cell>
          <cell r="H30" t="str">
            <v>CCF-L4g</v>
          </cell>
        </row>
        <row r="31">
          <cell r="A31" t="str">
            <v>Training</v>
          </cell>
          <cell r="D31" t="str">
            <v>Pharmacist</v>
          </cell>
          <cell r="H31" t="str">
            <v>CCF-L4h</v>
          </cell>
        </row>
        <row r="32">
          <cell r="A32" t="str">
            <v>Transportation</v>
          </cell>
          <cell r="D32" t="str">
            <v>Physical Therapist</v>
          </cell>
          <cell r="H32" t="str">
            <v>CCF-L4i</v>
          </cell>
        </row>
        <row r="33">
          <cell r="A33" t="str">
            <v>Behavioral Services</v>
          </cell>
          <cell r="D33" t="str">
            <v>Physician</v>
          </cell>
          <cell r="H33" t="str">
            <v>ILS</v>
          </cell>
        </row>
        <row r="34">
          <cell r="A34" t="str">
            <v>Crisis Support Services</v>
          </cell>
          <cell r="D34" t="str">
            <v>Placement Specialist</v>
          </cell>
          <cell r="H34" t="str">
            <v>SLS</v>
          </cell>
        </row>
        <row r="35">
          <cell r="A35" t="str">
            <v>Dental Services</v>
          </cell>
          <cell r="D35" t="str">
            <v>Project Assistant</v>
          </cell>
          <cell r="H35" t="str">
            <v>FHA</v>
          </cell>
        </row>
        <row r="36">
          <cell r="A36" t="str">
            <v>Health Services</v>
          </cell>
          <cell r="D36" t="str">
            <v>Project Coordinator</v>
          </cell>
          <cell r="H36" t="str">
            <v>FTH</v>
          </cell>
        </row>
        <row r="37">
          <cell r="A37" t="str">
            <v>Medical Consultation</v>
          </cell>
          <cell r="D37" t="str">
            <v>Project Director</v>
          </cell>
          <cell r="H37" t="str">
            <v>CCH</v>
          </cell>
        </row>
        <row r="38">
          <cell r="A38" t="str">
            <v>Psychiatric Treatment</v>
          </cell>
          <cell r="D38" t="str">
            <v>Psychiatrist</v>
          </cell>
          <cell r="H38" t="str">
            <v>CSR</v>
          </cell>
        </row>
        <row r="39">
          <cell r="A39" t="str">
            <v>Transition Crisis Team</v>
          </cell>
          <cell r="D39" t="str">
            <v>Psychologist</v>
          </cell>
          <cell r="H39" t="str">
            <v>CSSD</v>
          </cell>
        </row>
        <row r="40">
          <cell r="A40" t="str">
            <v>NPO Start Up Funding</v>
          </cell>
          <cell r="D40" t="str">
            <v>Quality Assurance Manager</v>
          </cell>
          <cell r="H40" t="str">
            <v>10+LF</v>
          </cell>
        </row>
        <row r="41">
          <cell r="A41" t="str">
            <v>NPO Administrative Support</v>
          </cell>
          <cell r="D41" t="str">
            <v>Quality Assurance Specialist</v>
          </cell>
          <cell r="H41" t="str">
            <v>Transition Home</v>
          </cell>
        </row>
        <row r="42">
          <cell r="A42" t="str">
            <v>Other</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showGridLines="0" tabSelected="1" topLeftCell="A15" zoomScale="110" zoomScaleNormal="110" zoomScaleSheetLayoutView="90" zoomScalePageLayoutView="120" workbookViewId="0">
      <selection activeCell="K29" sqref="K29"/>
    </sheetView>
  </sheetViews>
  <sheetFormatPr defaultRowHeight="15.75" x14ac:dyDescent="0.25"/>
  <cols>
    <col min="1" max="1" width="39.28515625" style="8" customWidth="1"/>
    <col min="2" max="2" width="0.7109375" style="8" customWidth="1"/>
    <col min="3" max="3" width="22.85546875" style="8" customWidth="1"/>
    <col min="4" max="4" width="22.85546875" style="37" customWidth="1"/>
    <col min="5" max="5" width="24.140625" style="37" customWidth="1"/>
    <col min="6" max="6" width="0.7109375" style="8" customWidth="1"/>
    <col min="7" max="7" width="22.85546875" style="8" customWidth="1"/>
    <col min="8" max="8" width="22.85546875" style="37" customWidth="1"/>
    <col min="9" max="9" width="0.5703125" style="8" customWidth="1"/>
    <col min="10" max="10" width="22.85546875" style="8" customWidth="1"/>
    <col min="11" max="11" width="19.5703125" style="37" customWidth="1"/>
    <col min="12" max="16" width="9.140625" style="8"/>
    <col min="17" max="17" width="10" style="8" customWidth="1"/>
    <col min="18" max="16384" width="9.140625" style="8"/>
  </cols>
  <sheetData>
    <row r="1" spans="1:11" s="1" customFormat="1" ht="44.25" customHeight="1" x14ac:dyDescent="0.25">
      <c r="A1" s="64" t="s">
        <v>0</v>
      </c>
      <c r="B1" s="65"/>
      <c r="C1" s="65"/>
      <c r="D1" s="65"/>
      <c r="E1" s="65"/>
      <c r="F1" s="65"/>
      <c r="G1" s="65"/>
      <c r="H1" s="65"/>
      <c r="I1" s="65"/>
      <c r="J1" s="65"/>
    </row>
    <row r="2" spans="1:11" s="2" customFormat="1" ht="15.75" customHeight="1" x14ac:dyDescent="0.25">
      <c r="A2" s="66" t="s">
        <v>1</v>
      </c>
      <c r="B2" s="67"/>
      <c r="C2" s="67"/>
      <c r="D2" s="67"/>
      <c r="E2" s="67"/>
      <c r="F2" s="67"/>
      <c r="G2" s="67"/>
      <c r="H2" s="67"/>
      <c r="I2" s="67"/>
      <c r="J2" s="67"/>
    </row>
    <row r="3" spans="1:11" s="2" customFormat="1" ht="12" x14ac:dyDescent="0.2">
      <c r="A3" s="68"/>
      <c r="B3" s="68"/>
      <c r="C3" s="68"/>
      <c r="D3" s="68"/>
      <c r="E3" s="68"/>
      <c r="F3" s="68"/>
      <c r="G3" s="68"/>
      <c r="H3" s="68"/>
      <c r="I3" s="68"/>
      <c r="J3" s="68"/>
    </row>
    <row r="4" spans="1:11" s="1" customFormat="1" x14ac:dyDescent="0.25">
      <c r="A4" s="69" t="s">
        <v>2</v>
      </c>
      <c r="B4" s="69"/>
      <c r="C4" s="69"/>
      <c r="D4" s="69"/>
      <c r="E4" s="69"/>
      <c r="F4" s="69"/>
      <c r="G4" s="69"/>
      <c r="H4" s="69"/>
      <c r="I4" s="69"/>
      <c r="J4" s="69"/>
    </row>
    <row r="5" spans="1:11" s="2" customFormat="1" ht="12" x14ac:dyDescent="0.2">
      <c r="A5" s="70"/>
      <c r="B5" s="70"/>
      <c r="C5" s="70"/>
      <c r="D5" s="70"/>
      <c r="E5" s="70"/>
      <c r="F5" s="70"/>
      <c r="G5" s="70"/>
      <c r="H5" s="70"/>
      <c r="I5" s="70"/>
      <c r="J5" s="70"/>
    </row>
    <row r="6" spans="1:11" s="1" customFormat="1" ht="15.75" customHeight="1" x14ac:dyDescent="0.25">
      <c r="A6" s="71" t="s">
        <v>3</v>
      </c>
      <c r="B6" s="71"/>
      <c r="C6" s="71"/>
      <c r="D6" s="71"/>
      <c r="E6" s="71"/>
      <c r="F6" s="71"/>
      <c r="G6" s="71"/>
      <c r="H6" s="71"/>
      <c r="I6" s="71"/>
      <c r="J6" s="71"/>
    </row>
    <row r="7" spans="1:11" s="3" customFormat="1" ht="12.75" x14ac:dyDescent="0.2">
      <c r="A7" s="72"/>
      <c r="B7" s="72"/>
      <c r="C7" s="72"/>
      <c r="D7" s="72"/>
      <c r="E7" s="72"/>
      <c r="F7" s="72"/>
      <c r="G7" s="72"/>
      <c r="H7" s="72"/>
      <c r="I7" s="72"/>
      <c r="J7" s="72"/>
    </row>
    <row r="8" spans="1:11" s="1" customFormat="1" ht="20.100000000000001" customHeight="1" x14ac:dyDescent="0.25">
      <c r="A8" s="54" t="s">
        <v>4</v>
      </c>
      <c r="B8" s="4"/>
      <c r="C8" s="51" t="s">
        <v>5</v>
      </c>
      <c r="D8" s="52"/>
      <c r="E8" s="53"/>
      <c r="F8" s="4"/>
      <c r="G8" s="55" t="s">
        <v>6</v>
      </c>
      <c r="H8" s="56"/>
      <c r="I8" s="4"/>
      <c r="J8" s="5" t="s">
        <v>7</v>
      </c>
    </row>
    <row r="9" spans="1:11" ht="33" customHeight="1" x14ac:dyDescent="0.25">
      <c r="A9" s="54"/>
      <c r="B9" s="6"/>
      <c r="C9" s="50" t="s">
        <v>8</v>
      </c>
      <c r="D9" s="50" t="s">
        <v>48</v>
      </c>
      <c r="E9" s="50" t="s">
        <v>49</v>
      </c>
      <c r="F9" s="7"/>
      <c r="G9" s="50" t="s">
        <v>11</v>
      </c>
      <c r="H9" s="50" t="s">
        <v>12</v>
      </c>
      <c r="I9" s="7"/>
      <c r="J9" s="50" t="s">
        <v>11</v>
      </c>
      <c r="K9" s="8"/>
    </row>
    <row r="10" spans="1:11" ht="33" customHeight="1" x14ac:dyDescent="0.25">
      <c r="A10" s="54"/>
      <c r="B10" s="6"/>
      <c r="C10" s="50"/>
      <c r="D10" s="50"/>
      <c r="E10" s="50"/>
      <c r="F10" s="7"/>
      <c r="G10" s="50"/>
      <c r="H10" s="50"/>
      <c r="I10" s="7"/>
      <c r="J10" s="50"/>
      <c r="K10" s="8"/>
    </row>
    <row r="11" spans="1:11" ht="20.100000000000001" customHeight="1" x14ac:dyDescent="0.25">
      <c r="A11" s="9" t="s">
        <v>13</v>
      </c>
      <c r="B11" s="10"/>
      <c r="C11" s="11">
        <f>C41</f>
        <v>95</v>
      </c>
      <c r="D11" s="11">
        <f>D41</f>
        <v>3</v>
      </c>
      <c r="E11" s="12">
        <f>E41</f>
        <v>93</v>
      </c>
      <c r="F11" s="7"/>
      <c r="G11" s="11">
        <f>G41</f>
        <v>3</v>
      </c>
      <c r="H11" s="11">
        <f>H41</f>
        <v>3</v>
      </c>
      <c r="I11" s="7"/>
      <c r="J11" s="11">
        <f>J41</f>
        <v>3</v>
      </c>
      <c r="K11" s="8"/>
    </row>
    <row r="12" spans="1:11" ht="20.100000000000001" customHeight="1" x14ac:dyDescent="0.25">
      <c r="A12" s="13" t="s">
        <v>14</v>
      </c>
      <c r="B12" s="10"/>
      <c r="C12" s="14">
        <f>C67</f>
        <v>32</v>
      </c>
      <c r="D12" s="14">
        <f>D67</f>
        <v>3</v>
      </c>
      <c r="E12" s="15">
        <f>E67</f>
        <v>29</v>
      </c>
      <c r="F12" s="7"/>
      <c r="G12" s="14">
        <f>G67</f>
        <v>3</v>
      </c>
      <c r="H12" s="14">
        <f>H67</f>
        <v>3</v>
      </c>
      <c r="I12" s="7"/>
      <c r="J12" s="14">
        <f>J67</f>
        <v>1</v>
      </c>
      <c r="K12" s="8"/>
    </row>
    <row r="13" spans="1:11" ht="20.100000000000001" customHeight="1" x14ac:dyDescent="0.25">
      <c r="A13" s="9" t="s">
        <v>15</v>
      </c>
      <c r="B13" s="10"/>
      <c r="C13" s="11">
        <f>C89</f>
        <v>184</v>
      </c>
      <c r="D13" s="16">
        <f>D89</f>
        <v>1</v>
      </c>
      <c r="E13" s="12">
        <f>E89</f>
        <v>183</v>
      </c>
      <c r="F13" s="7"/>
      <c r="G13" s="11">
        <f>G89</f>
        <v>3</v>
      </c>
      <c r="H13" s="11">
        <f>H89</f>
        <v>1</v>
      </c>
      <c r="I13" s="7"/>
      <c r="J13" s="11">
        <f>J89</f>
        <v>6</v>
      </c>
      <c r="K13" s="8"/>
    </row>
    <row r="14" spans="1:11" ht="20.100000000000001" customHeight="1" x14ac:dyDescent="0.25">
      <c r="A14" s="17" t="s">
        <v>51</v>
      </c>
      <c r="B14" s="18"/>
      <c r="C14" s="19">
        <f>SUM(C11:C13)</f>
        <v>311</v>
      </c>
      <c r="D14" s="19">
        <f>SUM(D11:D13)</f>
        <v>7</v>
      </c>
      <c r="E14" s="20">
        <f>SUM(E11:E13)</f>
        <v>305</v>
      </c>
      <c r="F14" s="21"/>
      <c r="G14" s="19">
        <f>SUM(G11:G13)</f>
        <v>9</v>
      </c>
      <c r="H14" s="19">
        <f>SUM(H11:H13)</f>
        <v>7</v>
      </c>
      <c r="I14" s="21"/>
      <c r="J14" s="19">
        <f>SUM(J11:J13)</f>
        <v>10</v>
      </c>
      <c r="K14" s="8"/>
    </row>
    <row r="15" spans="1:11" s="22" customFormat="1" ht="15" x14ac:dyDescent="0.25">
      <c r="A15" s="63" t="s">
        <v>17</v>
      </c>
      <c r="B15" s="63"/>
      <c r="C15" s="63"/>
      <c r="D15" s="63"/>
      <c r="E15" s="63"/>
      <c r="F15" s="63"/>
      <c r="G15" s="63"/>
      <c r="H15" s="63"/>
      <c r="I15" s="63"/>
      <c r="J15" s="63"/>
      <c r="K15" s="40"/>
    </row>
    <row r="16" spans="1:11" s="22" customFormat="1" ht="15" x14ac:dyDescent="0.25">
      <c r="A16" s="57" t="s">
        <v>18</v>
      </c>
      <c r="B16" s="57"/>
      <c r="C16" s="57"/>
      <c r="D16" s="57"/>
      <c r="E16" s="57"/>
      <c r="F16" s="57"/>
      <c r="G16" s="57"/>
      <c r="H16" s="57"/>
      <c r="I16" s="57"/>
      <c r="J16" s="57"/>
      <c r="K16" s="40"/>
    </row>
    <row r="17" spans="1:11" s="22" customFormat="1" ht="17.25" x14ac:dyDescent="0.25">
      <c r="A17" s="73" t="s">
        <v>52</v>
      </c>
      <c r="B17" s="57"/>
      <c r="C17" s="57"/>
      <c r="D17" s="57"/>
      <c r="E17" s="57"/>
      <c r="F17" s="57"/>
      <c r="G17" s="57"/>
      <c r="H17" s="57"/>
      <c r="I17" s="57"/>
      <c r="J17" s="57"/>
      <c r="K17" s="38"/>
    </row>
    <row r="18" spans="1:11" s="22" customFormat="1" ht="15" x14ac:dyDescent="0.25">
      <c r="A18" s="57"/>
      <c r="B18" s="57"/>
      <c r="C18" s="57"/>
      <c r="D18" s="57"/>
      <c r="E18" s="57"/>
      <c r="F18" s="57"/>
      <c r="G18" s="57"/>
      <c r="H18" s="57"/>
      <c r="I18" s="57"/>
      <c r="J18" s="57"/>
      <c r="K18" s="38"/>
    </row>
    <row r="19" spans="1:11" ht="15.75" customHeight="1" x14ac:dyDescent="0.25">
      <c r="A19" s="71" t="s">
        <v>19</v>
      </c>
      <c r="B19" s="71"/>
      <c r="C19" s="71"/>
      <c r="D19" s="71"/>
      <c r="E19" s="71"/>
      <c r="F19" s="71"/>
      <c r="G19" s="71"/>
      <c r="H19" s="71"/>
      <c r="I19" s="71"/>
      <c r="J19" s="71"/>
      <c r="K19" s="41"/>
    </row>
    <row r="20" spans="1:11" s="23" customFormat="1" ht="15" customHeight="1" x14ac:dyDescent="0.2">
      <c r="A20" s="42"/>
      <c r="B20" s="42"/>
      <c r="C20" s="42"/>
      <c r="D20" s="42"/>
      <c r="E20" s="42"/>
      <c r="F20" s="42"/>
      <c r="G20" s="42"/>
      <c r="H20" s="42"/>
      <c r="I20" s="42"/>
      <c r="J20" s="42"/>
      <c r="K20" s="42"/>
    </row>
    <row r="21" spans="1:11" s="24" customFormat="1" ht="15" x14ac:dyDescent="0.25">
      <c r="A21" s="74" t="str">
        <f>"In "&amp;C25&amp;" through "&amp;G25&amp;", "&amp;D41&amp;" consumers have transitioned from Fairview Developmental Center (FDC) to the community."</f>
        <v>In Fiscal Year 2017-18 through July 2017, 3 consumers have transitioned from Fairview Developmental Center (FDC) to the community.</v>
      </c>
      <c r="B21" s="74"/>
      <c r="C21" s="74"/>
      <c r="D21" s="74"/>
      <c r="E21" s="74"/>
      <c r="F21" s="74"/>
      <c r="G21" s="74"/>
      <c r="H21" s="74"/>
      <c r="I21" s="74"/>
      <c r="J21" s="74"/>
      <c r="K21" s="43"/>
    </row>
    <row r="22" spans="1:11" s="23" customFormat="1" ht="12.75" x14ac:dyDescent="0.2">
      <c r="A22" s="42"/>
      <c r="B22" s="42"/>
      <c r="C22" s="42"/>
      <c r="D22" s="42"/>
      <c r="E22" s="42"/>
      <c r="F22" s="42"/>
      <c r="G22" s="42"/>
      <c r="H22" s="42"/>
      <c r="I22" s="42"/>
      <c r="J22" s="42"/>
      <c r="K22" s="42"/>
    </row>
    <row r="23" spans="1:11" s="24" customFormat="1" ht="32.25" customHeight="1" x14ac:dyDescent="0.25">
      <c r="A23" s="75" t="str">
        <f>"In "&amp;G25&amp;", "&amp;H41&amp;" consumers from FDC transitioned to the community. In the previous month, Regional Centers (RCs) had projected that "&amp;G41&amp;" consumers from FDC would transition to the community in "&amp;G25&amp;". "</f>
        <v xml:space="preserve">In July 2017, 3 consumers from FDC transitioned to the community. In the previous month, Regional Centers (RCs) had projected that 3 consumers from FDC would transition to the community in July 2017. </v>
      </c>
      <c r="B23" s="75"/>
      <c r="C23" s="75"/>
      <c r="D23" s="75"/>
      <c r="E23" s="75"/>
      <c r="F23" s="75"/>
      <c r="G23" s="75"/>
      <c r="H23" s="75"/>
      <c r="I23" s="75"/>
      <c r="J23" s="75"/>
      <c r="K23" s="44"/>
    </row>
    <row r="24" spans="1:11" s="23" customFormat="1" ht="8.25" customHeight="1" x14ac:dyDescent="0.2">
      <c r="A24" s="25"/>
      <c r="B24" s="25"/>
      <c r="C24" s="25"/>
      <c r="D24" s="25"/>
      <c r="E24" s="25"/>
      <c r="F24" s="25"/>
      <c r="G24" s="25"/>
      <c r="H24" s="25"/>
      <c r="I24" s="25"/>
      <c r="J24" s="25"/>
      <c r="K24" s="25"/>
    </row>
    <row r="25" spans="1:11" s="1" customFormat="1" ht="20.100000000000001" customHeight="1" x14ac:dyDescent="0.25">
      <c r="A25" s="58" t="s">
        <v>20</v>
      </c>
      <c r="B25" s="4"/>
      <c r="C25" s="51" t="s">
        <v>5</v>
      </c>
      <c r="D25" s="52"/>
      <c r="E25" s="53"/>
      <c r="F25" s="4"/>
      <c r="G25" s="55" t="s">
        <v>6</v>
      </c>
      <c r="H25" s="56"/>
      <c r="I25" s="4"/>
      <c r="J25" s="5" t="s">
        <v>7</v>
      </c>
    </row>
    <row r="26" spans="1:11" ht="33" customHeight="1" x14ac:dyDescent="0.25">
      <c r="A26" s="58"/>
      <c r="B26" s="6"/>
      <c r="C26" s="50" t="s">
        <v>8</v>
      </c>
      <c r="D26" s="50" t="s">
        <v>48</v>
      </c>
      <c r="E26" s="50" t="s">
        <v>49</v>
      </c>
      <c r="F26" s="7"/>
      <c r="G26" s="50" t="s">
        <v>11</v>
      </c>
      <c r="H26" s="50" t="s">
        <v>12</v>
      </c>
      <c r="I26" s="7"/>
      <c r="J26" s="50" t="s">
        <v>11</v>
      </c>
      <c r="K26" s="8"/>
    </row>
    <row r="27" spans="1:11" ht="33" customHeight="1" x14ac:dyDescent="0.25">
      <c r="A27" s="58"/>
      <c r="B27" s="6"/>
      <c r="C27" s="50"/>
      <c r="D27" s="50"/>
      <c r="E27" s="50"/>
      <c r="F27" s="7"/>
      <c r="G27" s="50"/>
      <c r="H27" s="50"/>
      <c r="I27" s="7"/>
      <c r="J27" s="50"/>
      <c r="K27" s="8"/>
    </row>
    <row r="28" spans="1:11" ht="20.100000000000001" customHeight="1" x14ac:dyDescent="0.25">
      <c r="A28" s="26" t="s">
        <v>21</v>
      </c>
      <c r="B28" s="10"/>
      <c r="C28" s="14">
        <v>1</v>
      </c>
      <c r="D28" s="27">
        <v>0</v>
      </c>
      <c r="E28" s="15">
        <f>C28-D28</f>
        <v>1</v>
      </c>
      <c r="F28" s="7"/>
      <c r="G28" s="27">
        <v>0</v>
      </c>
      <c r="H28" s="27">
        <v>0</v>
      </c>
      <c r="I28" s="7"/>
      <c r="J28" s="27">
        <v>0</v>
      </c>
      <c r="K28" s="8"/>
    </row>
    <row r="29" spans="1:11" ht="20.100000000000001" customHeight="1" x14ac:dyDescent="0.25">
      <c r="A29" s="28" t="s">
        <v>22</v>
      </c>
      <c r="B29" s="10"/>
      <c r="C29" s="11">
        <v>5</v>
      </c>
      <c r="D29" s="29">
        <v>0</v>
      </c>
      <c r="E29" s="12">
        <f t="shared" ref="E29:E40" si="0">C29-D29</f>
        <v>5</v>
      </c>
      <c r="F29" s="7"/>
      <c r="G29" s="29">
        <v>0</v>
      </c>
      <c r="H29" s="29">
        <v>0</v>
      </c>
      <c r="I29" s="7"/>
      <c r="J29" s="29">
        <v>0</v>
      </c>
      <c r="K29" s="8"/>
    </row>
    <row r="30" spans="1:11" ht="20.100000000000001" customHeight="1" x14ac:dyDescent="0.25">
      <c r="A30" s="26" t="s">
        <v>23</v>
      </c>
      <c r="B30" s="10"/>
      <c r="C30" s="14">
        <v>2</v>
      </c>
      <c r="D30" s="27">
        <v>0</v>
      </c>
      <c r="E30" s="15">
        <f>C30-D30+1</f>
        <v>3</v>
      </c>
      <c r="F30" s="7"/>
      <c r="G30" s="27">
        <v>0</v>
      </c>
      <c r="H30" s="27">
        <v>0</v>
      </c>
      <c r="I30" s="7"/>
      <c r="J30" s="27">
        <v>0</v>
      </c>
      <c r="K30" s="8"/>
    </row>
    <row r="31" spans="1:11" ht="20.100000000000001" customHeight="1" x14ac:dyDescent="0.25">
      <c r="A31" s="28" t="s">
        <v>24</v>
      </c>
      <c r="B31" s="10"/>
      <c r="C31" s="16">
        <v>3</v>
      </c>
      <c r="D31" s="30">
        <v>0</v>
      </c>
      <c r="E31" s="31">
        <f t="shared" si="0"/>
        <v>3</v>
      </c>
      <c r="F31" s="7"/>
      <c r="G31" s="16">
        <v>0</v>
      </c>
      <c r="H31" s="16">
        <v>0</v>
      </c>
      <c r="I31" s="7"/>
      <c r="J31" s="16">
        <v>1</v>
      </c>
      <c r="K31" s="8"/>
    </row>
    <row r="32" spans="1:11" ht="20.100000000000001" customHeight="1" x14ac:dyDescent="0.25">
      <c r="A32" s="26" t="s">
        <v>25</v>
      </c>
      <c r="B32" s="10"/>
      <c r="C32" s="14">
        <v>4</v>
      </c>
      <c r="D32" s="27">
        <v>0</v>
      </c>
      <c r="E32" s="15">
        <f t="shared" si="0"/>
        <v>4</v>
      </c>
      <c r="F32" s="7"/>
      <c r="G32" s="14">
        <v>0</v>
      </c>
      <c r="H32" s="14">
        <v>0</v>
      </c>
      <c r="I32" s="7"/>
      <c r="J32" s="14">
        <v>1</v>
      </c>
      <c r="K32" s="8"/>
    </row>
    <row r="33" spans="1:11" ht="20.100000000000001" customHeight="1" x14ac:dyDescent="0.25">
      <c r="A33" s="26" t="s">
        <v>26</v>
      </c>
      <c r="B33" s="10"/>
      <c r="C33" s="14">
        <v>6</v>
      </c>
      <c r="D33" s="27">
        <v>0</v>
      </c>
      <c r="E33" s="15">
        <f t="shared" si="0"/>
        <v>6</v>
      </c>
      <c r="F33" s="7"/>
      <c r="G33" s="14">
        <v>0</v>
      </c>
      <c r="H33" s="14">
        <v>0</v>
      </c>
      <c r="I33" s="7"/>
      <c r="J33" s="14">
        <v>0</v>
      </c>
      <c r="K33" s="8"/>
    </row>
    <row r="34" spans="1:11" ht="20.100000000000001" customHeight="1" x14ac:dyDescent="0.25">
      <c r="A34" s="28" t="s">
        <v>27</v>
      </c>
      <c r="B34" s="10"/>
      <c r="C34" s="16">
        <v>35</v>
      </c>
      <c r="D34" s="30">
        <v>0</v>
      </c>
      <c r="E34" s="31">
        <f t="shared" si="0"/>
        <v>35</v>
      </c>
      <c r="F34" s="7"/>
      <c r="G34" s="16">
        <v>0</v>
      </c>
      <c r="H34" s="16">
        <v>0</v>
      </c>
      <c r="I34" s="7"/>
      <c r="J34" s="16">
        <v>0</v>
      </c>
      <c r="K34" s="8"/>
    </row>
    <row r="35" spans="1:11" ht="20.100000000000001" customHeight="1" x14ac:dyDescent="0.25">
      <c r="A35" s="26" t="s">
        <v>28</v>
      </c>
      <c r="B35" s="10"/>
      <c r="C35" s="14">
        <v>1</v>
      </c>
      <c r="D35" s="27">
        <v>0</v>
      </c>
      <c r="E35" s="15">
        <f t="shared" si="0"/>
        <v>1</v>
      </c>
      <c r="F35" s="7"/>
      <c r="G35" s="14">
        <v>0</v>
      </c>
      <c r="H35" s="14">
        <v>0</v>
      </c>
      <c r="I35" s="7"/>
      <c r="J35" s="14">
        <v>0</v>
      </c>
      <c r="K35" s="8"/>
    </row>
    <row r="36" spans="1:11" ht="20.100000000000001" customHeight="1" x14ac:dyDescent="0.25">
      <c r="A36" s="28" t="s">
        <v>29</v>
      </c>
      <c r="B36" s="10"/>
      <c r="C36" s="16">
        <v>7</v>
      </c>
      <c r="D36" s="30">
        <v>1</v>
      </c>
      <c r="E36" s="31">
        <f t="shared" si="0"/>
        <v>6</v>
      </c>
      <c r="F36" s="7"/>
      <c r="G36" s="16">
        <v>1</v>
      </c>
      <c r="H36" s="16">
        <v>1</v>
      </c>
      <c r="I36" s="7"/>
      <c r="J36" s="16">
        <v>1</v>
      </c>
      <c r="K36" s="8"/>
    </row>
    <row r="37" spans="1:11" ht="20.100000000000001" customHeight="1" x14ac:dyDescent="0.25">
      <c r="A37" s="26" t="s">
        <v>30</v>
      </c>
      <c r="B37" s="10"/>
      <c r="C37" s="14">
        <v>15</v>
      </c>
      <c r="D37" s="27">
        <v>1</v>
      </c>
      <c r="E37" s="15">
        <f t="shared" si="0"/>
        <v>14</v>
      </c>
      <c r="F37" s="7"/>
      <c r="G37" s="14">
        <v>1</v>
      </c>
      <c r="H37" s="14">
        <v>1</v>
      </c>
      <c r="I37" s="7"/>
      <c r="J37" s="14">
        <v>0</v>
      </c>
      <c r="K37" s="8"/>
    </row>
    <row r="38" spans="1:11" ht="20.100000000000001" customHeight="1" x14ac:dyDescent="0.25">
      <c r="A38" s="32" t="s">
        <v>31</v>
      </c>
      <c r="B38" s="10"/>
      <c r="C38" s="16">
        <v>5</v>
      </c>
      <c r="D38" s="30">
        <v>0</v>
      </c>
      <c r="E38" s="31">
        <f t="shared" si="0"/>
        <v>5</v>
      </c>
      <c r="F38" s="7"/>
      <c r="G38" s="16">
        <v>0</v>
      </c>
      <c r="H38" s="16">
        <v>0</v>
      </c>
      <c r="I38" s="7"/>
      <c r="J38" s="16">
        <v>0</v>
      </c>
      <c r="K38" s="8"/>
    </row>
    <row r="39" spans="1:11" ht="20.100000000000001" customHeight="1" x14ac:dyDescent="0.25">
      <c r="A39" s="13" t="s">
        <v>32</v>
      </c>
      <c r="B39" s="10"/>
      <c r="C39" s="14">
        <v>5</v>
      </c>
      <c r="D39" s="27">
        <v>0</v>
      </c>
      <c r="E39" s="15">
        <f t="shared" si="0"/>
        <v>5</v>
      </c>
      <c r="F39" s="7"/>
      <c r="G39" s="14">
        <v>0</v>
      </c>
      <c r="H39" s="14">
        <v>0</v>
      </c>
      <c r="I39" s="7"/>
      <c r="J39" s="14">
        <v>0</v>
      </c>
      <c r="K39" s="8"/>
    </row>
    <row r="40" spans="1:11" ht="20.100000000000001" customHeight="1" x14ac:dyDescent="0.25">
      <c r="A40" s="13" t="s">
        <v>33</v>
      </c>
      <c r="B40" s="10"/>
      <c r="C40" s="14">
        <v>6</v>
      </c>
      <c r="D40" s="27">
        <v>1</v>
      </c>
      <c r="E40" s="15">
        <f t="shared" si="0"/>
        <v>5</v>
      </c>
      <c r="F40" s="7"/>
      <c r="G40" s="14">
        <v>1</v>
      </c>
      <c r="H40" s="14">
        <v>1</v>
      </c>
      <c r="I40" s="7"/>
      <c r="J40" s="14">
        <v>0</v>
      </c>
      <c r="K40" s="8"/>
    </row>
    <row r="41" spans="1:11" ht="20.100000000000001" customHeight="1" x14ac:dyDescent="0.25">
      <c r="A41" s="17" t="s">
        <v>51</v>
      </c>
      <c r="B41" s="18"/>
      <c r="C41" s="19">
        <f>SUM(C28:C40)</f>
        <v>95</v>
      </c>
      <c r="D41" s="19">
        <f>SUM(D28:D40)</f>
        <v>3</v>
      </c>
      <c r="E41" s="20">
        <f>SUM(E28:E40)</f>
        <v>93</v>
      </c>
      <c r="F41" s="21"/>
      <c r="G41" s="19">
        <f>SUM(G28:G40)</f>
        <v>3</v>
      </c>
      <c r="H41" s="19">
        <f>SUM(H28:H40)</f>
        <v>3</v>
      </c>
      <c r="I41" s="21"/>
      <c r="J41" s="19">
        <f>SUM(J28:J40)</f>
        <v>3</v>
      </c>
      <c r="K41" s="33"/>
    </row>
    <row r="42" spans="1:11" s="22" customFormat="1" ht="15" x14ac:dyDescent="0.25">
      <c r="A42" s="63" t="s">
        <v>17</v>
      </c>
      <c r="B42" s="63"/>
      <c r="C42" s="63"/>
      <c r="D42" s="63"/>
      <c r="E42" s="63"/>
      <c r="F42" s="63"/>
      <c r="G42" s="63"/>
      <c r="H42" s="63"/>
      <c r="I42" s="63"/>
      <c r="J42" s="63"/>
      <c r="K42" s="40"/>
    </row>
    <row r="43" spans="1:11" s="22" customFormat="1" ht="15" x14ac:dyDescent="0.25">
      <c r="A43" s="57" t="s">
        <v>34</v>
      </c>
      <c r="B43" s="57"/>
      <c r="C43" s="57"/>
      <c r="D43" s="57"/>
      <c r="E43" s="57"/>
      <c r="F43" s="57"/>
      <c r="G43" s="57"/>
      <c r="H43" s="57"/>
      <c r="I43" s="57"/>
      <c r="J43" s="57"/>
      <c r="K43" s="40"/>
    </row>
    <row r="44" spans="1:11" s="22" customFormat="1" ht="17.25" x14ac:dyDescent="0.25">
      <c r="A44" s="73" t="s">
        <v>50</v>
      </c>
      <c r="B44" s="57"/>
      <c r="C44" s="57"/>
      <c r="D44" s="57"/>
      <c r="E44" s="57"/>
      <c r="F44" s="57"/>
      <c r="G44" s="57"/>
      <c r="H44" s="57"/>
      <c r="I44" s="57"/>
      <c r="J44" s="57"/>
      <c r="K44" s="38"/>
    </row>
    <row r="45" spans="1:11" s="39" customFormat="1" ht="15" x14ac:dyDescent="0.25">
      <c r="A45" s="48"/>
      <c r="B45" s="49"/>
      <c r="C45" s="49"/>
      <c r="D45" s="49"/>
      <c r="E45" s="49"/>
      <c r="F45" s="49"/>
      <c r="G45" s="49"/>
      <c r="H45" s="49"/>
      <c r="I45" s="49"/>
      <c r="J45" s="49"/>
      <c r="K45" s="38"/>
    </row>
    <row r="46" spans="1:11" ht="15.75" customHeight="1" x14ac:dyDescent="0.25">
      <c r="A46" s="71" t="s">
        <v>35</v>
      </c>
      <c r="B46" s="71"/>
      <c r="C46" s="71"/>
      <c r="D46" s="71"/>
      <c r="E46" s="71"/>
      <c r="F46" s="71"/>
      <c r="G46" s="71"/>
      <c r="H46" s="71"/>
      <c r="I46" s="71"/>
      <c r="J46" s="71"/>
      <c r="K46" s="41"/>
    </row>
    <row r="47" spans="1:11" s="34" customFormat="1" ht="15" customHeight="1" x14ac:dyDescent="0.2">
      <c r="A47" s="42"/>
      <c r="B47" s="42"/>
      <c r="C47" s="42"/>
      <c r="D47" s="42"/>
      <c r="E47" s="42"/>
      <c r="F47" s="42"/>
      <c r="G47" s="42"/>
      <c r="H47" s="42"/>
      <c r="I47" s="42"/>
      <c r="J47" s="42"/>
      <c r="K47" s="45"/>
    </row>
    <row r="48" spans="1:11" s="24" customFormat="1" ht="15.75" customHeight="1" x14ac:dyDescent="0.25">
      <c r="A48" s="74" t="str">
        <f>"In "&amp;C52&amp;" through "&amp;G52&amp;", "&amp;D67&amp;" consumers have transitioned from Porterville Developmental Center (PDC) to the community."</f>
        <v>In Fiscal Year 2017-18 through July 2017, 3 consumers have transitioned from Porterville Developmental Center (PDC) to the community.</v>
      </c>
      <c r="B48" s="74"/>
      <c r="C48" s="74"/>
      <c r="D48" s="74"/>
      <c r="E48" s="74"/>
      <c r="F48" s="74"/>
      <c r="G48" s="74"/>
      <c r="H48" s="74"/>
      <c r="I48" s="74"/>
      <c r="J48" s="74"/>
      <c r="K48" s="43"/>
    </row>
    <row r="49" spans="1:12" s="23" customFormat="1" ht="12.75" x14ac:dyDescent="0.2">
      <c r="A49" s="42"/>
      <c r="B49" s="42"/>
      <c r="C49" s="42"/>
      <c r="D49" s="42"/>
      <c r="E49" s="42"/>
      <c r="F49" s="42"/>
      <c r="G49" s="42"/>
      <c r="H49" s="42"/>
      <c r="I49" s="42"/>
      <c r="J49" s="42"/>
      <c r="K49" s="42"/>
    </row>
    <row r="50" spans="1:12" s="24" customFormat="1" ht="30" customHeight="1" x14ac:dyDescent="0.25">
      <c r="A50" s="75" t="str">
        <f>"In "&amp;G52&amp;", "&amp;H67&amp;" consumers from PDC's General Treatment Area transitioned to the community. In the previous month, Regional Centers (RCs) had projected that "&amp;G67&amp;" consumers from FDC would transition to the community in "&amp;G52&amp;"."</f>
        <v>In July 2017, 3 consumers from PDC's General Treatment Area transitioned to the community. In the previous month, Regional Centers (RCs) had projected that 3 consumers from FDC would transition to the community in July 2017.</v>
      </c>
      <c r="B50" s="75"/>
      <c r="C50" s="75"/>
      <c r="D50" s="75"/>
      <c r="E50" s="75"/>
      <c r="F50" s="75"/>
      <c r="G50" s="75"/>
      <c r="H50" s="75"/>
      <c r="I50" s="75"/>
      <c r="J50" s="75"/>
      <c r="K50" s="44"/>
    </row>
    <row r="51" spans="1:12" s="23" customFormat="1" ht="12.75" x14ac:dyDescent="0.2">
      <c r="A51" s="25"/>
      <c r="B51" s="25"/>
      <c r="C51" s="25"/>
      <c r="D51" s="25"/>
      <c r="E51" s="25"/>
      <c r="F51" s="25"/>
      <c r="G51" s="25"/>
      <c r="H51" s="25"/>
      <c r="I51" s="25"/>
      <c r="J51" s="25"/>
      <c r="K51" s="25"/>
    </row>
    <row r="52" spans="1:12" s="1" customFormat="1" ht="20.100000000000001" customHeight="1" x14ac:dyDescent="0.25">
      <c r="A52" s="58" t="s">
        <v>20</v>
      </c>
      <c r="B52" s="4"/>
      <c r="C52" s="51" t="s">
        <v>5</v>
      </c>
      <c r="D52" s="52"/>
      <c r="E52" s="53"/>
      <c r="F52" s="4"/>
      <c r="G52" s="55" t="s">
        <v>6</v>
      </c>
      <c r="H52" s="56"/>
      <c r="I52" s="4"/>
      <c r="J52" s="5" t="s">
        <v>7</v>
      </c>
    </row>
    <row r="53" spans="1:12" ht="33" customHeight="1" x14ac:dyDescent="0.25">
      <c r="A53" s="58"/>
      <c r="B53" s="6"/>
      <c r="C53" s="50" t="s">
        <v>8</v>
      </c>
      <c r="D53" s="50" t="s">
        <v>9</v>
      </c>
      <c r="E53" s="50" t="s">
        <v>10</v>
      </c>
      <c r="F53" s="7"/>
      <c r="G53" s="50" t="s">
        <v>11</v>
      </c>
      <c r="H53" s="50" t="s">
        <v>12</v>
      </c>
      <c r="I53" s="7"/>
      <c r="J53" s="50" t="s">
        <v>11</v>
      </c>
      <c r="K53" s="8"/>
    </row>
    <row r="54" spans="1:12" ht="33" customHeight="1" x14ac:dyDescent="0.25">
      <c r="A54" s="58"/>
      <c r="B54" s="6"/>
      <c r="C54" s="50"/>
      <c r="D54" s="50"/>
      <c r="E54" s="50"/>
      <c r="F54" s="7"/>
      <c r="G54" s="50"/>
      <c r="H54" s="50"/>
      <c r="I54" s="7"/>
      <c r="J54" s="50"/>
      <c r="K54" s="8"/>
    </row>
    <row r="55" spans="1:12" ht="20.100000000000001" customHeight="1" x14ac:dyDescent="0.25">
      <c r="A55" s="26" t="s">
        <v>21</v>
      </c>
      <c r="B55" s="10"/>
      <c r="C55" s="14">
        <v>1</v>
      </c>
      <c r="D55" s="27">
        <v>1</v>
      </c>
      <c r="E55" s="15">
        <f>C55-D55</f>
        <v>0</v>
      </c>
      <c r="F55" s="7"/>
      <c r="G55" s="27">
        <v>1</v>
      </c>
      <c r="H55" s="27">
        <v>1</v>
      </c>
      <c r="I55" s="7"/>
      <c r="J55" s="27">
        <v>0</v>
      </c>
      <c r="K55" s="8"/>
      <c r="L55" s="35"/>
    </row>
    <row r="56" spans="1:12" ht="20.100000000000001" customHeight="1" x14ac:dyDescent="0.25">
      <c r="A56" s="28" t="s">
        <v>36</v>
      </c>
      <c r="B56" s="10"/>
      <c r="C56" s="11">
        <v>10</v>
      </c>
      <c r="D56" s="29">
        <v>1</v>
      </c>
      <c r="E56" s="12">
        <f t="shared" ref="E56:E66" si="1">C56-D56</f>
        <v>9</v>
      </c>
      <c r="F56" s="7"/>
      <c r="G56" s="29">
        <v>1</v>
      </c>
      <c r="H56" s="29">
        <v>1</v>
      </c>
      <c r="I56" s="7"/>
      <c r="J56" s="29">
        <v>1</v>
      </c>
      <c r="K56" s="8"/>
      <c r="L56" s="35"/>
    </row>
    <row r="57" spans="1:12" ht="20.100000000000001" customHeight="1" x14ac:dyDescent="0.25">
      <c r="A57" s="28" t="s">
        <v>37</v>
      </c>
      <c r="B57" s="10"/>
      <c r="C57" s="16">
        <v>1</v>
      </c>
      <c r="D57" s="30">
        <v>0</v>
      </c>
      <c r="E57" s="31">
        <f t="shared" si="1"/>
        <v>1</v>
      </c>
      <c r="F57" s="7"/>
      <c r="G57" s="16">
        <v>0</v>
      </c>
      <c r="H57" s="16">
        <v>0</v>
      </c>
      <c r="I57" s="7"/>
      <c r="J57" s="16">
        <v>0</v>
      </c>
      <c r="K57" s="8"/>
      <c r="L57" s="35"/>
    </row>
    <row r="58" spans="1:12" ht="20.100000000000001" customHeight="1" x14ac:dyDescent="0.25">
      <c r="A58" s="28" t="s">
        <v>25</v>
      </c>
      <c r="B58" s="10"/>
      <c r="C58" s="16">
        <v>1</v>
      </c>
      <c r="D58" s="30">
        <v>0</v>
      </c>
      <c r="E58" s="31">
        <f t="shared" si="1"/>
        <v>1</v>
      </c>
      <c r="F58" s="7"/>
      <c r="G58" s="16">
        <v>0</v>
      </c>
      <c r="H58" s="16">
        <v>0</v>
      </c>
      <c r="I58" s="7"/>
      <c r="J58" s="16">
        <v>0</v>
      </c>
      <c r="K58" s="8"/>
      <c r="L58" s="35"/>
    </row>
    <row r="59" spans="1:12" ht="20.100000000000001" customHeight="1" x14ac:dyDescent="0.25">
      <c r="A59" s="26" t="s">
        <v>38</v>
      </c>
      <c r="B59" s="10"/>
      <c r="C59" s="14">
        <v>7</v>
      </c>
      <c r="D59" s="27">
        <v>1</v>
      </c>
      <c r="E59" s="15">
        <f t="shared" si="1"/>
        <v>6</v>
      </c>
      <c r="F59" s="7"/>
      <c r="G59" s="14">
        <v>1</v>
      </c>
      <c r="H59" s="14">
        <v>1</v>
      </c>
      <c r="I59" s="7"/>
      <c r="J59" s="14">
        <v>0</v>
      </c>
      <c r="K59" s="8"/>
      <c r="L59" s="35"/>
    </row>
    <row r="60" spans="1:12" ht="20.100000000000001" customHeight="1" x14ac:dyDescent="0.25">
      <c r="A60" s="28" t="s">
        <v>26</v>
      </c>
      <c r="B60" s="10"/>
      <c r="C60" s="16">
        <v>1</v>
      </c>
      <c r="D60" s="30">
        <v>0</v>
      </c>
      <c r="E60" s="31">
        <f t="shared" si="1"/>
        <v>1</v>
      </c>
      <c r="F60" s="7"/>
      <c r="G60" s="16">
        <v>0</v>
      </c>
      <c r="H60" s="16">
        <v>0</v>
      </c>
      <c r="I60" s="7"/>
      <c r="J60" s="16">
        <v>0</v>
      </c>
      <c r="K60" s="8"/>
      <c r="L60" s="35"/>
    </row>
    <row r="61" spans="1:12" ht="20.100000000000001" customHeight="1" x14ac:dyDescent="0.25">
      <c r="A61" s="26" t="s">
        <v>39</v>
      </c>
      <c r="B61" s="10"/>
      <c r="C61" s="14">
        <v>1</v>
      </c>
      <c r="D61" s="27">
        <v>0</v>
      </c>
      <c r="E61" s="15">
        <f t="shared" si="1"/>
        <v>1</v>
      </c>
      <c r="F61" s="7"/>
      <c r="G61" s="14">
        <v>0</v>
      </c>
      <c r="H61" s="14">
        <v>0</v>
      </c>
      <c r="I61" s="7"/>
      <c r="J61" s="14">
        <v>0</v>
      </c>
      <c r="K61" s="8"/>
      <c r="L61" s="35"/>
    </row>
    <row r="62" spans="1:12" ht="20.100000000000001" customHeight="1" x14ac:dyDescent="0.25">
      <c r="A62" s="28" t="s">
        <v>28</v>
      </c>
      <c r="B62" s="10"/>
      <c r="C62" s="16">
        <v>2</v>
      </c>
      <c r="D62" s="30">
        <v>0</v>
      </c>
      <c r="E62" s="31">
        <f t="shared" si="1"/>
        <v>2</v>
      </c>
      <c r="F62" s="7"/>
      <c r="G62" s="16">
        <v>0</v>
      </c>
      <c r="H62" s="16">
        <v>0</v>
      </c>
      <c r="I62" s="7"/>
      <c r="J62" s="16">
        <v>0</v>
      </c>
      <c r="K62" s="8"/>
      <c r="L62" s="35"/>
    </row>
    <row r="63" spans="1:12" ht="20.100000000000001" customHeight="1" x14ac:dyDescent="0.25">
      <c r="A63" s="26" t="s">
        <v>29</v>
      </c>
      <c r="B63" s="10"/>
      <c r="C63" s="14">
        <v>3</v>
      </c>
      <c r="D63" s="27">
        <v>0</v>
      </c>
      <c r="E63" s="15">
        <f t="shared" si="1"/>
        <v>3</v>
      </c>
      <c r="F63" s="7"/>
      <c r="G63" s="14">
        <v>0</v>
      </c>
      <c r="H63" s="14">
        <v>0</v>
      </c>
      <c r="I63" s="7"/>
      <c r="J63" s="14">
        <v>0</v>
      </c>
      <c r="K63" s="8"/>
      <c r="L63" s="35"/>
    </row>
    <row r="64" spans="1:12" ht="20.100000000000001" customHeight="1" x14ac:dyDescent="0.25">
      <c r="A64" s="32" t="s">
        <v>32</v>
      </c>
      <c r="B64" s="10"/>
      <c r="C64" s="16">
        <v>1</v>
      </c>
      <c r="D64" s="30">
        <v>0</v>
      </c>
      <c r="E64" s="31">
        <f t="shared" si="1"/>
        <v>1</v>
      </c>
      <c r="F64" s="7"/>
      <c r="G64" s="16">
        <v>0</v>
      </c>
      <c r="H64" s="16">
        <v>0</v>
      </c>
      <c r="I64" s="7"/>
      <c r="J64" s="16">
        <v>0</v>
      </c>
      <c r="K64" s="8"/>
      <c r="L64" s="35"/>
    </row>
    <row r="65" spans="1:12" ht="20.100000000000001" customHeight="1" x14ac:dyDescent="0.25">
      <c r="A65" s="13" t="s">
        <v>40</v>
      </c>
      <c r="B65" s="10"/>
      <c r="C65" s="14">
        <v>3</v>
      </c>
      <c r="D65" s="27">
        <v>0</v>
      </c>
      <c r="E65" s="15">
        <f t="shared" si="1"/>
        <v>3</v>
      </c>
      <c r="F65" s="7"/>
      <c r="G65" s="14">
        <v>0</v>
      </c>
      <c r="H65" s="14">
        <v>0</v>
      </c>
      <c r="I65" s="7"/>
      <c r="J65" s="14">
        <v>0</v>
      </c>
      <c r="K65" s="8"/>
      <c r="L65" s="35"/>
    </row>
    <row r="66" spans="1:12" ht="20.100000000000001" customHeight="1" x14ac:dyDescent="0.25">
      <c r="A66" s="32" t="s">
        <v>33</v>
      </c>
      <c r="B66" s="10"/>
      <c r="C66" s="16">
        <v>1</v>
      </c>
      <c r="D66" s="30">
        <v>0</v>
      </c>
      <c r="E66" s="31">
        <f t="shared" si="1"/>
        <v>1</v>
      </c>
      <c r="F66" s="7"/>
      <c r="G66" s="16">
        <v>0</v>
      </c>
      <c r="H66" s="16">
        <v>0</v>
      </c>
      <c r="I66" s="7"/>
      <c r="J66" s="16">
        <v>0</v>
      </c>
      <c r="K66" s="8"/>
      <c r="L66" s="35"/>
    </row>
    <row r="67" spans="1:12" ht="20.100000000000001" customHeight="1" x14ac:dyDescent="0.25">
      <c r="A67" s="17" t="s">
        <v>16</v>
      </c>
      <c r="B67" s="18"/>
      <c r="C67" s="19">
        <f>SUM(C55:C66)</f>
        <v>32</v>
      </c>
      <c r="D67" s="19">
        <f>SUM(D55:D66)</f>
        <v>3</v>
      </c>
      <c r="E67" s="20">
        <f>SUM(E55:E66)</f>
        <v>29</v>
      </c>
      <c r="F67" s="21"/>
      <c r="G67" s="19">
        <f>SUM(G55:G66)</f>
        <v>3</v>
      </c>
      <c r="H67" s="19">
        <f>SUM(H55:H66)</f>
        <v>3</v>
      </c>
      <c r="I67" s="21"/>
      <c r="J67" s="19">
        <f>SUM(J55:J66)</f>
        <v>1</v>
      </c>
      <c r="K67" s="8"/>
    </row>
    <row r="68" spans="1:12" s="22" customFormat="1" ht="15" x14ac:dyDescent="0.25">
      <c r="A68" s="63" t="s">
        <v>17</v>
      </c>
      <c r="B68" s="63"/>
      <c r="C68" s="63"/>
      <c r="D68" s="63"/>
      <c r="E68" s="63"/>
      <c r="F68" s="63"/>
      <c r="G68" s="63"/>
      <c r="H68" s="63"/>
      <c r="I68" s="63"/>
      <c r="J68" s="63"/>
      <c r="K68" s="40"/>
    </row>
    <row r="69" spans="1:12" s="22" customFormat="1" ht="15" x14ac:dyDescent="0.25">
      <c r="A69" s="57" t="s">
        <v>47</v>
      </c>
      <c r="B69" s="57"/>
      <c r="C69" s="57"/>
      <c r="D69" s="57"/>
      <c r="E69" s="57"/>
      <c r="F69" s="57"/>
      <c r="G69" s="57"/>
      <c r="H69" s="57"/>
      <c r="I69" s="57"/>
      <c r="J69" s="57"/>
      <c r="K69" s="40"/>
    </row>
    <row r="70" spans="1:12" s="22" customFormat="1" ht="15" x14ac:dyDescent="0.25">
      <c r="A70" s="47"/>
      <c r="B70" s="47"/>
      <c r="C70" s="47"/>
      <c r="D70" s="47"/>
      <c r="E70" s="47"/>
      <c r="F70" s="47"/>
      <c r="G70" s="47"/>
      <c r="H70" s="47"/>
      <c r="I70" s="47"/>
      <c r="J70" s="47"/>
      <c r="K70" s="38"/>
    </row>
    <row r="71" spans="1:12" ht="15.75" customHeight="1" x14ac:dyDescent="0.25">
      <c r="A71" s="71" t="s">
        <v>41</v>
      </c>
      <c r="B71" s="71"/>
      <c r="C71" s="71"/>
      <c r="D71" s="71"/>
      <c r="E71" s="71"/>
      <c r="F71" s="71"/>
      <c r="G71" s="71"/>
      <c r="H71" s="71"/>
      <c r="I71" s="71"/>
      <c r="J71" s="71"/>
      <c r="K71" s="41"/>
    </row>
    <row r="72" spans="1:12" s="23" customFormat="1" ht="15" customHeight="1" x14ac:dyDescent="0.2">
      <c r="A72" s="42"/>
      <c r="B72" s="42"/>
      <c r="C72" s="42"/>
      <c r="D72" s="42"/>
      <c r="E72" s="42"/>
      <c r="F72" s="42"/>
      <c r="G72" s="42"/>
      <c r="H72" s="42"/>
      <c r="I72" s="42"/>
      <c r="J72" s="42"/>
      <c r="K72" s="42"/>
    </row>
    <row r="73" spans="1:12" s="24" customFormat="1" ht="15.75" customHeight="1" x14ac:dyDescent="0.25">
      <c r="A73" s="74" t="str">
        <f>"In "&amp;C77&amp;" through "&amp;G77&amp;", "&amp;D89&amp;" consumer have transitioned from Sonoma Developmental Center (SDC) to the community."</f>
        <v>In Fiscal Year 2017-18 through July 2017, 1 consumer have transitioned from Sonoma Developmental Center (SDC) to the community.</v>
      </c>
      <c r="B73" s="74"/>
      <c r="C73" s="74"/>
      <c r="D73" s="74"/>
      <c r="E73" s="74"/>
      <c r="F73" s="74"/>
      <c r="G73" s="74"/>
      <c r="H73" s="74"/>
      <c r="I73" s="74"/>
      <c r="J73" s="74"/>
      <c r="K73" s="43"/>
    </row>
    <row r="74" spans="1:12" s="23" customFormat="1" ht="12.75" x14ac:dyDescent="0.2">
      <c r="A74" s="42"/>
      <c r="B74" s="42"/>
      <c r="C74" s="42"/>
      <c r="D74" s="42"/>
      <c r="E74" s="42"/>
      <c r="F74" s="42"/>
      <c r="G74" s="42"/>
      <c r="H74" s="42"/>
      <c r="I74" s="42"/>
      <c r="J74" s="42"/>
      <c r="K74" s="42"/>
    </row>
    <row r="75" spans="1:12" s="24" customFormat="1" ht="46.5" customHeight="1" x14ac:dyDescent="0.25">
      <c r="A75" s="75" t="str">
        <f>"In "&amp;G77&amp;", "&amp;H89&amp;" consumer from SDC transitioned to the community. In the previous month, Regional Centers had projected that "&amp;G89&amp;" consumers from SDC would transition to the community in "&amp;G77&amp;". One consumer’s transition was delayed until August while licensing was completed, and one will move in September when the home and staff are ready."</f>
        <v>In July 2017, 1 consumer from SDC transitioned to the community. In the previous month, Regional Centers had projected that 3 consumers from SDC would transition to the community in July 2017. One consumer’s transition was delayed until August while licensing was completed, and one will move in September when the home and staff are ready.</v>
      </c>
      <c r="B75" s="75"/>
      <c r="C75" s="75"/>
      <c r="D75" s="75"/>
      <c r="E75" s="75"/>
      <c r="F75" s="75"/>
      <c r="G75" s="75"/>
      <c r="H75" s="75"/>
      <c r="I75" s="75"/>
      <c r="J75" s="75"/>
      <c r="K75" s="44"/>
    </row>
    <row r="76" spans="1:12" s="23" customFormat="1" ht="12.75" x14ac:dyDescent="0.2">
      <c r="A76" s="25"/>
      <c r="B76" s="25"/>
      <c r="C76" s="25"/>
      <c r="D76" s="25"/>
      <c r="E76" s="25"/>
      <c r="F76" s="25"/>
      <c r="G76" s="25"/>
      <c r="H76" s="25"/>
      <c r="I76" s="25"/>
      <c r="J76" s="25"/>
      <c r="K76" s="25"/>
    </row>
    <row r="77" spans="1:12" s="1" customFormat="1" ht="20.100000000000001" customHeight="1" x14ac:dyDescent="0.25">
      <c r="A77" s="58" t="s">
        <v>20</v>
      </c>
      <c r="B77" s="4"/>
      <c r="C77" s="51" t="s">
        <v>5</v>
      </c>
      <c r="D77" s="52"/>
      <c r="E77" s="53"/>
      <c r="F77" s="4"/>
      <c r="G77" s="59" t="s">
        <v>6</v>
      </c>
      <c r="H77" s="60"/>
      <c r="I77" s="4"/>
      <c r="J77" s="5" t="s">
        <v>7</v>
      </c>
    </row>
    <row r="78" spans="1:12" ht="33" customHeight="1" x14ac:dyDescent="0.25">
      <c r="A78" s="58"/>
      <c r="B78" s="6"/>
      <c r="C78" s="61" t="s">
        <v>8</v>
      </c>
      <c r="D78" s="50" t="s">
        <v>9</v>
      </c>
      <c r="E78" s="61" t="s">
        <v>10</v>
      </c>
      <c r="F78" s="7"/>
      <c r="G78" s="61" t="s">
        <v>11</v>
      </c>
      <c r="H78" s="61" t="s">
        <v>42</v>
      </c>
      <c r="I78" s="7"/>
      <c r="J78" s="61" t="s">
        <v>11</v>
      </c>
      <c r="K78" s="8"/>
    </row>
    <row r="79" spans="1:12" ht="33" customHeight="1" x14ac:dyDescent="0.25">
      <c r="A79" s="58"/>
      <c r="B79" s="6"/>
      <c r="C79" s="62"/>
      <c r="D79" s="50"/>
      <c r="E79" s="62"/>
      <c r="F79" s="7"/>
      <c r="G79" s="62"/>
      <c r="H79" s="62"/>
      <c r="I79" s="7"/>
      <c r="J79" s="62"/>
      <c r="K79" s="8"/>
    </row>
    <row r="80" spans="1:12" ht="20.100000000000001" customHeight="1" x14ac:dyDescent="0.25">
      <c r="A80" s="26" t="s">
        <v>21</v>
      </c>
      <c r="B80" s="10"/>
      <c r="C80" s="14">
        <v>27</v>
      </c>
      <c r="D80" s="27">
        <v>1</v>
      </c>
      <c r="E80" s="15">
        <f t="shared" ref="E80:E88" si="2">C80-D80</f>
        <v>26</v>
      </c>
      <c r="F80" s="7"/>
      <c r="G80" s="27">
        <v>1</v>
      </c>
      <c r="H80" s="27">
        <v>1</v>
      </c>
      <c r="I80" s="7"/>
      <c r="J80" s="27">
        <v>1</v>
      </c>
      <c r="K80" s="8"/>
      <c r="L80" s="35"/>
    </row>
    <row r="81" spans="1:12" ht="20.100000000000001" customHeight="1" x14ac:dyDescent="0.25">
      <c r="A81" s="28" t="s">
        <v>36</v>
      </c>
      <c r="B81" s="10"/>
      <c r="C81" s="11">
        <v>2</v>
      </c>
      <c r="D81" s="29">
        <v>0</v>
      </c>
      <c r="E81" s="12">
        <f t="shared" si="2"/>
        <v>2</v>
      </c>
      <c r="F81" s="7"/>
      <c r="G81" s="29">
        <v>0</v>
      </c>
      <c r="H81" s="29">
        <v>0</v>
      </c>
      <c r="I81" s="7"/>
      <c r="J81" s="29">
        <v>0</v>
      </c>
      <c r="K81" s="8"/>
      <c r="L81" s="35"/>
    </row>
    <row r="82" spans="1:12" ht="20.100000000000001" customHeight="1" x14ac:dyDescent="0.25">
      <c r="A82" s="26" t="s">
        <v>37</v>
      </c>
      <c r="B82" s="10"/>
      <c r="C82" s="14">
        <v>4</v>
      </c>
      <c r="D82" s="27">
        <v>0</v>
      </c>
      <c r="E82" s="15">
        <f t="shared" si="2"/>
        <v>4</v>
      </c>
      <c r="F82" s="7"/>
      <c r="G82" s="27">
        <v>0</v>
      </c>
      <c r="H82" s="27">
        <v>0</v>
      </c>
      <c r="I82" s="7"/>
      <c r="J82" s="27">
        <v>0</v>
      </c>
      <c r="K82" s="8"/>
      <c r="L82" s="35"/>
    </row>
    <row r="83" spans="1:12" ht="20.100000000000001" customHeight="1" x14ac:dyDescent="0.25">
      <c r="A83" s="28" t="s">
        <v>44</v>
      </c>
      <c r="B83" s="10"/>
      <c r="C83" s="16">
        <v>30</v>
      </c>
      <c r="D83" s="30">
        <v>0</v>
      </c>
      <c r="E83" s="31">
        <f t="shared" si="2"/>
        <v>30</v>
      </c>
      <c r="F83" s="7"/>
      <c r="G83" s="16">
        <v>1</v>
      </c>
      <c r="H83" s="16">
        <v>0</v>
      </c>
      <c r="I83" s="7"/>
      <c r="J83" s="16">
        <v>3</v>
      </c>
      <c r="K83" s="8"/>
      <c r="L83" s="35"/>
    </row>
    <row r="84" spans="1:12" ht="20.100000000000001" customHeight="1" x14ac:dyDescent="0.25">
      <c r="A84" s="26" t="s">
        <v>45</v>
      </c>
      <c r="B84" s="10"/>
      <c r="C84" s="14">
        <v>57</v>
      </c>
      <c r="D84" s="27">
        <v>0</v>
      </c>
      <c r="E84" s="15">
        <f t="shared" si="2"/>
        <v>57</v>
      </c>
      <c r="F84" s="7"/>
      <c r="G84" s="14">
        <v>1</v>
      </c>
      <c r="H84" s="14">
        <v>0</v>
      </c>
      <c r="I84" s="7"/>
      <c r="J84" s="14">
        <v>0</v>
      </c>
      <c r="K84" s="8"/>
      <c r="L84" s="35"/>
    </row>
    <row r="85" spans="1:12" ht="20.100000000000001" customHeight="1" x14ac:dyDescent="0.25">
      <c r="A85" s="28" t="s">
        <v>43</v>
      </c>
      <c r="B85" s="10"/>
      <c r="C85" s="16">
        <v>58</v>
      </c>
      <c r="D85" s="30">
        <v>0</v>
      </c>
      <c r="E85" s="31">
        <f t="shared" si="2"/>
        <v>58</v>
      </c>
      <c r="F85" s="7"/>
      <c r="G85" s="16">
        <v>0</v>
      </c>
      <c r="H85" s="16">
        <v>0</v>
      </c>
      <c r="I85" s="7"/>
      <c r="J85" s="16">
        <v>1</v>
      </c>
      <c r="K85" s="8"/>
      <c r="L85" s="35"/>
    </row>
    <row r="86" spans="1:12" ht="20.100000000000001" customHeight="1" x14ac:dyDescent="0.25">
      <c r="A86" s="26" t="s">
        <v>39</v>
      </c>
      <c r="B86" s="10"/>
      <c r="C86" s="14">
        <v>2</v>
      </c>
      <c r="D86" s="27">
        <v>0</v>
      </c>
      <c r="E86" s="15">
        <f t="shared" si="2"/>
        <v>2</v>
      </c>
      <c r="F86" s="7"/>
      <c r="G86" s="14">
        <v>0</v>
      </c>
      <c r="H86" s="14">
        <v>0</v>
      </c>
      <c r="I86" s="7"/>
      <c r="J86" s="14">
        <v>0</v>
      </c>
      <c r="K86" s="8"/>
      <c r="L86" s="35"/>
    </row>
    <row r="87" spans="1:12" ht="20.100000000000001" customHeight="1" x14ac:dyDescent="0.25">
      <c r="A87" s="28" t="s">
        <v>28</v>
      </c>
      <c r="B87" s="10"/>
      <c r="C87" s="16">
        <v>3</v>
      </c>
      <c r="D87" s="30">
        <v>0</v>
      </c>
      <c r="E87" s="31">
        <f t="shared" si="2"/>
        <v>3</v>
      </c>
      <c r="F87" s="7"/>
      <c r="G87" s="16">
        <v>0</v>
      </c>
      <c r="H87" s="16">
        <v>0</v>
      </c>
      <c r="I87" s="7"/>
      <c r="J87" s="16">
        <v>1</v>
      </c>
      <c r="K87" s="8"/>
      <c r="L87" s="35"/>
    </row>
    <row r="88" spans="1:12" ht="20.100000000000001" customHeight="1" x14ac:dyDescent="0.25">
      <c r="A88" s="26" t="s">
        <v>40</v>
      </c>
      <c r="B88" s="10"/>
      <c r="C88" s="14">
        <v>1</v>
      </c>
      <c r="D88" s="27">
        <v>0</v>
      </c>
      <c r="E88" s="15">
        <f t="shared" si="2"/>
        <v>1</v>
      </c>
      <c r="F88" s="7"/>
      <c r="G88" s="14">
        <v>0</v>
      </c>
      <c r="H88" s="14">
        <v>0</v>
      </c>
      <c r="I88" s="7"/>
      <c r="J88" s="14">
        <v>0</v>
      </c>
      <c r="K88" s="8"/>
      <c r="L88" s="35"/>
    </row>
    <row r="89" spans="1:12" ht="20.100000000000001" customHeight="1" x14ac:dyDescent="0.25">
      <c r="A89" s="17" t="s">
        <v>16</v>
      </c>
      <c r="B89" s="18"/>
      <c r="C89" s="19">
        <f>SUM(C80:C88)</f>
        <v>184</v>
      </c>
      <c r="D89" s="19">
        <f>SUM(D80:D88)</f>
        <v>1</v>
      </c>
      <c r="E89" s="20">
        <f>SUM(E80:E88)</f>
        <v>183</v>
      </c>
      <c r="F89" s="21"/>
      <c r="G89" s="19">
        <f>SUM(G80:G88)</f>
        <v>3</v>
      </c>
      <c r="H89" s="19">
        <f>SUM(H80:H88)</f>
        <v>1</v>
      </c>
      <c r="I89" s="21"/>
      <c r="J89" s="19">
        <f>SUM(J80:J88)</f>
        <v>6</v>
      </c>
      <c r="K89" s="8"/>
    </row>
    <row r="90" spans="1:12" s="22" customFormat="1" ht="15" x14ac:dyDescent="0.25">
      <c r="A90" s="63" t="s">
        <v>17</v>
      </c>
      <c r="B90" s="63"/>
      <c r="C90" s="63"/>
      <c r="D90" s="63"/>
      <c r="E90" s="63"/>
      <c r="F90" s="63"/>
      <c r="G90" s="63"/>
      <c r="H90" s="63"/>
      <c r="I90" s="63"/>
      <c r="J90" s="63"/>
      <c r="K90" s="40"/>
    </row>
    <row r="91" spans="1:12" s="22" customFormat="1" ht="15" x14ac:dyDescent="0.25">
      <c r="A91" s="57" t="s">
        <v>46</v>
      </c>
      <c r="B91" s="57"/>
      <c r="C91" s="57"/>
      <c r="D91" s="57"/>
      <c r="E91" s="57"/>
      <c r="F91" s="57"/>
      <c r="G91" s="57"/>
      <c r="H91" s="57"/>
      <c r="I91" s="57"/>
      <c r="J91" s="57"/>
      <c r="K91" s="40"/>
    </row>
    <row r="92" spans="1:12" s="3" customFormat="1" ht="12.75" x14ac:dyDescent="0.2">
      <c r="A92" s="36"/>
      <c r="B92" s="36"/>
      <c r="C92" s="36"/>
      <c r="D92" s="36"/>
      <c r="E92" s="36"/>
      <c r="F92" s="36"/>
      <c r="G92" s="36"/>
      <c r="H92" s="36"/>
      <c r="I92" s="36"/>
      <c r="J92" s="36"/>
      <c r="K92" s="36"/>
    </row>
    <row r="93" spans="1:12" x14ac:dyDescent="0.25">
      <c r="A93" s="46"/>
      <c r="B93" s="40"/>
      <c r="C93" s="40"/>
      <c r="D93" s="40"/>
      <c r="E93" s="40"/>
      <c r="F93" s="40"/>
      <c r="G93" s="40"/>
      <c r="H93" s="40"/>
      <c r="I93" s="40"/>
      <c r="J93" s="40"/>
      <c r="K93" s="40"/>
    </row>
  </sheetData>
  <mergeCells count="63">
    <mergeCell ref="A68:J68"/>
    <mergeCell ref="A69:J69"/>
    <mergeCell ref="A71:J71"/>
    <mergeCell ref="A73:J73"/>
    <mergeCell ref="C52:E52"/>
    <mergeCell ref="G52:H52"/>
    <mergeCell ref="C53:C54"/>
    <mergeCell ref="D53:D54"/>
    <mergeCell ref="E53:E54"/>
    <mergeCell ref="G53:G54"/>
    <mergeCell ref="H53:H54"/>
    <mergeCell ref="J53:J54"/>
    <mergeCell ref="E26:E27"/>
    <mergeCell ref="G26:G27"/>
    <mergeCell ref="H26:H27"/>
    <mergeCell ref="J26:J27"/>
    <mergeCell ref="A50:J50"/>
    <mergeCell ref="A18:J18"/>
    <mergeCell ref="A19:J19"/>
    <mergeCell ref="A21:J21"/>
    <mergeCell ref="A75:J75"/>
    <mergeCell ref="A52:A54"/>
    <mergeCell ref="A23:J23"/>
    <mergeCell ref="A42:J42"/>
    <mergeCell ref="A43:J43"/>
    <mergeCell ref="A46:J46"/>
    <mergeCell ref="A48:J48"/>
    <mergeCell ref="A44:J44"/>
    <mergeCell ref="C25:E25"/>
    <mergeCell ref="A25:A27"/>
    <mergeCell ref="G25:H25"/>
    <mergeCell ref="C26:C27"/>
    <mergeCell ref="D26:D27"/>
    <mergeCell ref="A6:J6"/>
    <mergeCell ref="A7:J7"/>
    <mergeCell ref="A15:J15"/>
    <mergeCell ref="A16:J16"/>
    <mergeCell ref="A17:J17"/>
    <mergeCell ref="A1:J1"/>
    <mergeCell ref="A2:J2"/>
    <mergeCell ref="A3:J3"/>
    <mergeCell ref="A4:J4"/>
    <mergeCell ref="A5:J5"/>
    <mergeCell ref="A91:J91"/>
    <mergeCell ref="A77:A79"/>
    <mergeCell ref="G77:H77"/>
    <mergeCell ref="C78:C79"/>
    <mergeCell ref="D78:D79"/>
    <mergeCell ref="E78:E79"/>
    <mergeCell ref="G78:G79"/>
    <mergeCell ref="H78:H79"/>
    <mergeCell ref="J78:J79"/>
    <mergeCell ref="A90:J90"/>
    <mergeCell ref="C77:E77"/>
    <mergeCell ref="J9:J10"/>
    <mergeCell ref="C8:E8"/>
    <mergeCell ref="A8:A10"/>
    <mergeCell ref="G8:H8"/>
    <mergeCell ref="C9:C10"/>
    <mergeCell ref="D9:D10"/>
    <mergeCell ref="E9:E10"/>
    <mergeCell ref="G9:G10"/>
    <mergeCell ref="H9:H10"/>
  </mergeCells>
  <pageMargins left="0.25" right="0.25" top="0.5" bottom="0.5" header="0.3" footer="0.3"/>
  <pageSetup scale="74" fitToHeight="0" orientation="landscape" r:id="rId1"/>
  <headerFooter>
    <oddHeader>&amp;L&amp;9Department of Developmental Services (DDS)&amp;RAugust 15, 2017</oddHeader>
  </headerFooter>
  <rowBreaks count="3" manualBreakCount="3">
    <brk id="18" max="16383" man="1"/>
    <brk id="45"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July 2017 draft</vt:lpstr>
      <vt:lpstr>'July 2017 draft'!Print_Titles</vt:lpstr>
    </vt:vector>
  </TitlesOfParts>
  <Company>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Deevlopmental Centers Subject to Closure</dc:title>
  <dc:creator>California Department of Developmental Services</dc:creator>
  <cp:keywords>Consumer Transitions, DC Closure</cp:keywords>
  <cp:lastModifiedBy>Administrator</cp:lastModifiedBy>
  <cp:lastPrinted>2017-09-08T16:28:12Z</cp:lastPrinted>
  <dcterms:created xsi:type="dcterms:W3CDTF">2017-08-09T16:43:39Z</dcterms:created>
  <dcterms:modified xsi:type="dcterms:W3CDTF">2017-09-26T20:18:52Z</dcterms:modified>
  <cp:category>Facts and Stats</cp:category>
</cp:coreProperties>
</file>