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QSRVF03\Groups\PROSVC\CSB (Community Service Branch)\C P P\DC Closure\Online Reports\"/>
    </mc:Choice>
  </mc:AlternateContent>
  <bookViews>
    <workbookView xWindow="0" yWindow="0" windowWidth="20670" windowHeight="12930"/>
  </bookViews>
  <sheets>
    <sheet name="June 2017 new" sheetId="4" r:id="rId1"/>
  </sheets>
  <definedNames>
    <definedName name="_xlnm.Print_Titles" localSheetId="0">'June 2017 new'!$1:$3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4" i="4" l="1"/>
  <c r="E37" i="4" l="1"/>
  <c r="E34" i="4"/>
  <c r="E88" i="4" l="1"/>
  <c r="E87" i="4"/>
  <c r="E86" i="4"/>
  <c r="E85" i="4"/>
  <c r="E84" i="4"/>
  <c r="E83" i="4"/>
  <c r="E82" i="4"/>
  <c r="E81" i="4"/>
  <c r="E80" i="4"/>
  <c r="E79" i="4"/>
  <c r="E65" i="4"/>
  <c r="E64" i="4"/>
  <c r="E63" i="4"/>
  <c r="E62" i="4"/>
  <c r="E61" i="4"/>
  <c r="E60" i="4"/>
  <c r="E59" i="4"/>
  <c r="E58" i="4"/>
  <c r="E57" i="4"/>
  <c r="E56" i="4"/>
  <c r="E41" i="4"/>
  <c r="E40" i="4"/>
  <c r="E39" i="4"/>
  <c r="E38" i="4"/>
  <c r="E36" i="4"/>
  <c r="E35" i="4"/>
  <c r="E33" i="4"/>
  <c r="E32" i="4"/>
  <c r="E31" i="4"/>
  <c r="E30" i="4"/>
  <c r="E29" i="4"/>
  <c r="E28" i="4"/>
  <c r="J42" i="4" l="1"/>
  <c r="H42" i="4"/>
  <c r="G42" i="4"/>
  <c r="C42" i="4"/>
  <c r="A23" i="4" l="1"/>
  <c r="D34" i="4" l="1"/>
  <c r="D37" i="4"/>
  <c r="E42" i="4" l="1"/>
  <c r="E11" i="4" s="1"/>
  <c r="D42" i="4"/>
  <c r="J89" i="4" l="1"/>
  <c r="J13" i="4" s="1"/>
  <c r="H89" i="4"/>
  <c r="G89" i="4"/>
  <c r="G13" i="4" s="1"/>
  <c r="D89" i="4"/>
  <c r="A72" i="4" s="1"/>
  <c r="C89" i="4"/>
  <c r="C13" i="4" s="1"/>
  <c r="J66" i="4"/>
  <c r="J12" i="4" s="1"/>
  <c r="H66" i="4"/>
  <c r="H12" i="4" s="1"/>
  <c r="G66" i="4"/>
  <c r="D66" i="4"/>
  <c r="D12" i="4" s="1"/>
  <c r="C66" i="4"/>
  <c r="C12" i="4" s="1"/>
  <c r="J11" i="4"/>
  <c r="H11" i="4"/>
  <c r="D11" i="4"/>
  <c r="C11" i="4"/>
  <c r="A49" i="4" l="1"/>
  <c r="C14" i="4"/>
  <c r="A51" i="4"/>
  <c r="H13" i="4"/>
  <c r="H14" i="4" s="1"/>
  <c r="D13" i="4"/>
  <c r="D14" i="4" s="1"/>
  <c r="E89" i="4"/>
  <c r="E13" i="4" s="1"/>
  <c r="E66" i="4"/>
  <c r="E12" i="4" s="1"/>
  <c r="A21" i="4"/>
  <c r="J14" i="4"/>
  <c r="G11" i="4"/>
  <c r="G12" i="4"/>
  <c r="E14" i="4" l="1"/>
  <c r="G14" i="4"/>
</calcChain>
</file>

<file path=xl/sharedStrings.xml><?xml version="1.0" encoding="utf-8"?>
<sst xmlns="http://schemas.openxmlformats.org/spreadsheetml/2006/main" count="98" uniqueCount="51">
  <si>
    <t>TOTAL</t>
  </si>
  <si>
    <t>HRC - Harbor</t>
  </si>
  <si>
    <t>NLACRC - North Los Angeles County</t>
  </si>
  <si>
    <t>SDRC - San Diego</t>
  </si>
  <si>
    <t>SGPRC - San Gabriel/Pomona</t>
  </si>
  <si>
    <t>CVRC - Central Valley</t>
  </si>
  <si>
    <t>KRC - Kern</t>
  </si>
  <si>
    <t>TCRC - Tri-Counties</t>
  </si>
  <si>
    <t>VMRC - Valley Mountain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</si>
  <si>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</si>
  <si>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</si>
  <si>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</si>
  <si>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</si>
  <si>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</si>
  <si>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</si>
  <si>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RCRC - Redwood Coast</t>
  </si>
  <si>
    <t>FDC - Fairview</t>
  </si>
  <si>
    <t>PDC - Porterville</t>
  </si>
  <si>
    <t>SDC - Sonoma</t>
  </si>
  <si>
    <t>IRC - Inland</t>
  </si>
  <si>
    <t>FDLRC - Frank D. Lanterman</t>
  </si>
  <si>
    <t>ELARC - Eastern Los Angeles</t>
  </si>
  <si>
    <t>SCLARC - South Central Los Angeles</t>
  </si>
  <si>
    <t>Developmental Center</t>
  </si>
  <si>
    <t>Regional Center</t>
  </si>
  <si>
    <t>Projected</t>
  </si>
  <si>
    <t>Actual</t>
  </si>
  <si>
    <t>Fiscal Year 2016-17</t>
  </si>
  <si>
    <r>
      <t xml:space="preserve">NUMBER OF CONSUMERS TRANSITIONING INTO THE COMMUNITY
FROM DEVELOPMENTAL CENTERS SUBJECT TO CLOSURE
</t>
    </r>
    <r>
      <rPr>
        <sz val="12"/>
        <color theme="1"/>
        <rFont val="Calibri"/>
        <family val="2"/>
        <scheme val="minor"/>
      </rPr>
      <t>PROJECTED AND ACTUAL TRANSITIONS</t>
    </r>
  </si>
  <si>
    <t>Remaining Transitions</t>
  </si>
  <si>
    <t xml:space="preserve">Source: DDS analysis of information provided by Developmental Centers and Regional Centers. </t>
  </si>
  <si>
    <t xml:space="preserve">Note: Excludes consumers in acute crisis centers and the secure treatment program. </t>
  </si>
  <si>
    <t>TABLE 2A: ALL DEVELOPMENTAL CENTERS</t>
  </si>
  <si>
    <t>TABLE 2B: FAIRVIEW DEVELOPMENTAL CENTER</t>
  </si>
  <si>
    <t>TABLE 2C: PORTERVILLE DEVELOPMENTAL CENTER</t>
  </si>
  <si>
    <t>TABLE 2D: SONOMA DEVELOPMENTAL CENTER</t>
  </si>
  <si>
    <t>Transitions are projected for individual consumers based on scheduled or projected transition review meetings.</t>
  </si>
  <si>
    <t xml:space="preserve">Notes: Excludes consumers in the secure treatment program. ( ) indicates that total transitions exceed the CPP projection.  </t>
  </si>
  <si>
    <t>Approved Community Placement Plan (CPP) Transitions</t>
  </si>
  <si>
    <t xml:space="preserve">Notes: Excludes consumers in the acute crisis center. ( ) indicates that total transitions exceed the CPP projection.  </t>
  </si>
  <si>
    <t>June 2017</t>
  </si>
  <si>
    <t>July 2017</t>
  </si>
  <si>
    <t>Total Transitions Through June 2017</t>
  </si>
  <si>
    <t>June 2017 projected and actual; July 2017 projected</t>
  </si>
  <si>
    <t>WRC - Westside</t>
  </si>
  <si>
    <t>RCOC - Orange County</t>
  </si>
  <si>
    <r>
      <t xml:space="preserve">Total Transitions </t>
    </r>
    <r>
      <rPr>
        <b/>
        <vertAlign val="superscript"/>
        <sz val="12"/>
        <rFont val="Calibri"/>
        <family val="2"/>
        <scheme val="minor"/>
      </rPr>
      <t>1</t>
    </r>
    <r>
      <rPr>
        <b/>
        <sz val="12"/>
        <rFont val="Calibri"/>
        <family val="2"/>
        <scheme val="minor"/>
      </rPr>
      <t xml:space="preserve"> Through June 2017</t>
    </r>
  </si>
  <si>
    <r>
      <t xml:space="preserve">Remaining Transitions </t>
    </r>
    <r>
      <rPr>
        <b/>
        <vertAlign val="superscript"/>
        <sz val="12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</si>
  <si>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Includes two consumers placed from RCOC and SDRC who later returned to FDC, and need new community placements.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</si>
  <si>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Includes two consumers placed from RCOC and SDRC who later returned to FDC and need new community placements.</t>
    </r>
  </si>
  <si>
    <r>
      <t xml:space="preserve">TOTAL </t>
    </r>
    <r>
      <rPr>
        <b/>
        <vertAlign val="superscript"/>
        <sz val="12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</si>
</sst>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9"/>
      <color rgb="FFFF000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/>
    <xf numFmtId="0" fontId="2" fillId="3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1" fontId="2" fillId="0" borderId="1" xfId="1" applyNumberFormat="1" applyFont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/>
    <xf numFmtId="0" fontId="8" fillId="0" borderId="0" xfId="0" applyFont="1" applyFill="1"/>
    <xf numFmtId="0" fontId="8" fillId="0" borderId="0" xfId="0" applyFont="1"/>
    <xf numFmtId="0" fontId="11" fillId="0" borderId="0" xfId="2" applyFont="1" applyBorder="1" applyAlignment="1">
      <alignment wrapText="1"/>
    </xf>
    <xf numFmtId="0" fontId="13" fillId="0" borderId="0" xfId="0" applyFont="1"/>
    <xf numFmtId="0" fontId="8" fillId="0" borderId="0" xfId="0" applyFont="1" applyFill="1" applyAlignment="1">
      <alignment horizontal="left"/>
    </xf>
    <xf numFmtId="0" fontId="13" fillId="0" borderId="0" xfId="0" applyFont="1" applyFill="1"/>
    <xf numFmtId="0" fontId="3" fillId="4" borderId="1" xfId="1" quotePrefix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" fontId="2" fillId="5" borderId="1" xfId="1" applyNumberFormat="1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1" fontId="2" fillId="0" borderId="0" xfId="0" applyNumberFormat="1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1" fontId="2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Border="1" applyAlignment="1">
      <alignment wrapText="1"/>
    </xf>
    <xf numFmtId="0" fontId="6" fillId="0" borderId="0" xfId="0" applyFont="1" applyFill="1" applyAlignment="1"/>
    <xf numFmtId="0" fontId="10" fillId="0" borderId="0" xfId="2" applyFont="1" applyBorder="1" applyAlignment="1"/>
    <xf numFmtId="0" fontId="7" fillId="0" borderId="0" xfId="2" applyFont="1" applyBorder="1" applyAlignment="1"/>
    <xf numFmtId="0" fontId="7" fillId="0" borderId="0" xfId="2" applyFont="1" applyBorder="1" applyAlignment="1">
      <alignment vertical="center" wrapText="1"/>
    </xf>
    <xf numFmtId="0" fontId="12" fillId="0" borderId="0" xfId="2" applyFont="1" applyBorder="1" applyAlignment="1"/>
    <xf numFmtId="0" fontId="6" fillId="0" borderId="0" xfId="0" applyFont="1" applyFill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7" fontId="3" fillId="4" borderId="1" xfId="1" quotePrefix="1" applyNumberFormat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6E0B4"/>
      <color rgb="FF0070C0"/>
      <color rgb="FF635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93"/>
  <sheetViews>
    <sheetView showGridLines="0" tabSelected="1" zoomScale="110" zoomScaleNormal="110" zoomScaleSheetLayoutView="90" zoomScalePageLayoutView="90" workbookViewId="0">
      <selection activeCell="A47" sqref="A47:J47"/>
    </sheetView>
  </sheetViews>
  <sheetFormatPr defaultRowHeight="15.75" x14ac:dyDescent="0.25"/>
  <cols>
    <col min="1" max="1" width="30.5546875" style="1" customWidth="1"/>
    <col min="2" max="2" width="0.5546875" style="1" customWidth="1"/>
    <col min="3" max="3" width="17.77734375" style="1" customWidth="1"/>
    <col min="4" max="4" width="17.77734375" style="2" customWidth="1"/>
    <col min="5" max="5" width="18.77734375" style="2" customWidth="1"/>
    <col min="6" max="6" width="0.5546875" style="1" customWidth="1"/>
    <col min="7" max="7" width="17.77734375" style="1" customWidth="1"/>
    <col min="8" max="8" width="17.77734375" style="2" customWidth="1"/>
    <col min="9" max="9" width="0.44140625" style="1" customWidth="1"/>
    <col min="10" max="10" width="17.77734375" style="1" customWidth="1"/>
    <col min="11" max="11" width="15" style="2" customWidth="1"/>
    <col min="12" max="16" width="8.88671875" style="1"/>
    <col min="17" max="17" width="7.77734375" style="1" customWidth="1"/>
    <col min="18" max="16384" width="8.88671875" style="1"/>
  </cols>
  <sheetData>
    <row r="1" spans="1:12" s="5" customFormat="1" ht="44.25" customHeight="1" x14ac:dyDescent="0.25">
      <c r="A1" s="71" t="s">
        <v>28</v>
      </c>
      <c r="B1" s="72"/>
      <c r="C1" s="72"/>
      <c r="D1" s="72"/>
      <c r="E1" s="72"/>
      <c r="F1" s="72"/>
      <c r="G1" s="72"/>
      <c r="H1" s="72"/>
      <c r="I1" s="72"/>
      <c r="J1" s="72"/>
      <c r="K1" s="47"/>
      <c r="L1" s="47"/>
    </row>
    <row r="2" spans="1:12" s="31" customFormat="1" ht="15.75" customHeight="1" x14ac:dyDescent="0.25">
      <c r="A2" s="73" t="s">
        <v>43</v>
      </c>
      <c r="B2" s="74"/>
      <c r="C2" s="74"/>
      <c r="D2" s="74"/>
      <c r="E2" s="74"/>
      <c r="F2" s="74"/>
      <c r="G2" s="74"/>
      <c r="H2" s="74"/>
      <c r="I2" s="74"/>
      <c r="J2" s="74"/>
    </row>
    <row r="3" spans="1:12" s="31" customFormat="1" ht="12" x14ac:dyDescent="0.2">
      <c r="A3" s="75"/>
      <c r="B3" s="75"/>
      <c r="C3" s="75"/>
      <c r="D3" s="75"/>
      <c r="E3" s="75"/>
      <c r="F3" s="75"/>
      <c r="G3" s="75"/>
      <c r="H3" s="75"/>
      <c r="I3" s="75"/>
      <c r="J3" s="75"/>
    </row>
    <row r="4" spans="1:12" s="5" customFormat="1" x14ac:dyDescent="0.25">
      <c r="A4" s="76" t="s">
        <v>36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s="31" customFormat="1" ht="12" x14ac:dyDescent="0.2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2" s="5" customFormat="1" ht="15.75" customHeight="1" x14ac:dyDescent="0.25">
      <c r="A6" s="68" t="s">
        <v>32</v>
      </c>
      <c r="B6" s="68"/>
      <c r="C6" s="68"/>
      <c r="D6" s="68"/>
      <c r="E6" s="68"/>
      <c r="F6" s="68"/>
      <c r="G6" s="68"/>
      <c r="H6" s="68"/>
      <c r="I6" s="68"/>
      <c r="J6" s="68"/>
    </row>
    <row r="7" spans="1:12" s="26" customFormat="1" ht="12.75" x14ac:dyDescent="0.2">
      <c r="A7" s="78"/>
      <c r="B7" s="78"/>
      <c r="C7" s="78"/>
      <c r="D7" s="78"/>
      <c r="E7" s="78"/>
      <c r="F7" s="78"/>
      <c r="G7" s="78"/>
      <c r="H7" s="78"/>
      <c r="I7" s="78"/>
      <c r="J7" s="78"/>
    </row>
    <row r="8" spans="1:12" s="5" customFormat="1" ht="20.100000000000001" customHeight="1" x14ac:dyDescent="0.25">
      <c r="A8" s="62" t="s">
        <v>23</v>
      </c>
      <c r="B8" s="14"/>
      <c r="C8" s="65" t="s">
        <v>27</v>
      </c>
      <c r="D8" s="66"/>
      <c r="E8" s="67"/>
      <c r="F8" s="14"/>
      <c r="G8" s="63" t="s">
        <v>40</v>
      </c>
      <c r="H8" s="64"/>
      <c r="I8" s="14"/>
      <c r="J8" s="32" t="s">
        <v>41</v>
      </c>
    </row>
    <row r="9" spans="1:12" ht="33" customHeight="1" x14ac:dyDescent="0.25">
      <c r="A9" s="62"/>
      <c r="B9" s="15"/>
      <c r="C9" s="61" t="s">
        <v>38</v>
      </c>
      <c r="D9" s="61" t="s">
        <v>46</v>
      </c>
      <c r="E9" s="69" t="s">
        <v>47</v>
      </c>
      <c r="F9" s="6"/>
      <c r="G9" s="61" t="s">
        <v>25</v>
      </c>
      <c r="H9" s="61" t="s">
        <v>26</v>
      </c>
      <c r="I9" s="6"/>
      <c r="J9" s="61" t="s">
        <v>25</v>
      </c>
      <c r="K9" s="1"/>
    </row>
    <row r="10" spans="1:12" ht="33" customHeight="1" x14ac:dyDescent="0.25">
      <c r="A10" s="62"/>
      <c r="B10" s="15"/>
      <c r="C10" s="61"/>
      <c r="D10" s="61"/>
      <c r="E10" s="70"/>
      <c r="F10" s="6"/>
      <c r="G10" s="61"/>
      <c r="H10" s="61"/>
      <c r="I10" s="6"/>
      <c r="J10" s="61"/>
      <c r="K10" s="1"/>
    </row>
    <row r="11" spans="1:12" ht="20.100000000000001" customHeight="1" x14ac:dyDescent="0.25">
      <c r="A11" s="19" t="s">
        <v>16</v>
      </c>
      <c r="B11" s="16"/>
      <c r="C11" s="22">
        <f>C42</f>
        <v>81</v>
      </c>
      <c r="D11" s="22">
        <f>D42</f>
        <v>50</v>
      </c>
      <c r="E11" s="33">
        <f>E42</f>
        <v>33</v>
      </c>
      <c r="F11" s="6"/>
      <c r="G11" s="22">
        <f>G42</f>
        <v>7</v>
      </c>
      <c r="H11" s="22">
        <f>H42</f>
        <v>7</v>
      </c>
      <c r="I11" s="6"/>
      <c r="J11" s="22">
        <f>J42</f>
        <v>3</v>
      </c>
      <c r="K11" s="1"/>
    </row>
    <row r="12" spans="1:12" ht="20.100000000000001" customHeight="1" x14ac:dyDescent="0.25">
      <c r="A12" s="20" t="s">
        <v>17</v>
      </c>
      <c r="B12" s="16"/>
      <c r="C12" s="9">
        <f>C66</f>
        <v>34</v>
      </c>
      <c r="D12" s="9">
        <f>D66</f>
        <v>27</v>
      </c>
      <c r="E12" s="34">
        <f>E66</f>
        <v>7</v>
      </c>
      <c r="F12" s="6"/>
      <c r="G12" s="9">
        <f>G66</f>
        <v>4</v>
      </c>
      <c r="H12" s="9">
        <f>H66</f>
        <v>4</v>
      </c>
      <c r="I12" s="6"/>
      <c r="J12" s="9">
        <f>J66</f>
        <v>3</v>
      </c>
      <c r="K12" s="1"/>
    </row>
    <row r="13" spans="1:12" ht="20.100000000000001" customHeight="1" x14ac:dyDescent="0.25">
      <c r="A13" s="19" t="s">
        <v>18</v>
      </c>
      <c r="B13" s="16"/>
      <c r="C13" s="22">
        <f>C89</f>
        <v>84</v>
      </c>
      <c r="D13" s="10">
        <f>D89</f>
        <v>71</v>
      </c>
      <c r="E13" s="33">
        <f>E89</f>
        <v>13</v>
      </c>
      <c r="F13" s="6"/>
      <c r="G13" s="22">
        <f>G89</f>
        <v>4</v>
      </c>
      <c r="H13" s="22">
        <f>H89</f>
        <v>3</v>
      </c>
      <c r="I13" s="6"/>
      <c r="J13" s="22">
        <f>J89</f>
        <v>3</v>
      </c>
      <c r="K13" s="1"/>
    </row>
    <row r="14" spans="1:12" ht="20.100000000000001" customHeight="1" x14ac:dyDescent="0.25">
      <c r="A14" s="21" t="s">
        <v>50</v>
      </c>
      <c r="B14" s="17"/>
      <c r="C14" s="23">
        <f>SUM(C11:C13)</f>
        <v>199</v>
      </c>
      <c r="D14" s="23">
        <f>SUM(D11:D13)</f>
        <v>148</v>
      </c>
      <c r="E14" s="35">
        <f>SUM(E11:E13)</f>
        <v>53</v>
      </c>
      <c r="F14" s="18"/>
      <c r="G14" s="23">
        <f>SUM(G11:G13)</f>
        <v>15</v>
      </c>
      <c r="H14" s="23">
        <f>SUM(H11:H13)</f>
        <v>14</v>
      </c>
      <c r="I14" s="18"/>
      <c r="J14" s="23">
        <f>SUM(J11:J13)</f>
        <v>9</v>
      </c>
      <c r="K14" s="1"/>
    </row>
    <row r="15" spans="1:12" s="42" customFormat="1" ht="15" x14ac:dyDescent="0.25">
      <c r="A15" s="59" t="s">
        <v>30</v>
      </c>
      <c r="B15" s="59"/>
      <c r="C15" s="59"/>
      <c r="D15" s="59"/>
      <c r="E15" s="59"/>
      <c r="F15" s="59"/>
      <c r="G15" s="59"/>
      <c r="H15" s="59"/>
      <c r="I15" s="59"/>
      <c r="J15" s="59"/>
      <c r="K15" s="51"/>
    </row>
    <row r="16" spans="1:12" s="42" customFormat="1" ht="15" x14ac:dyDescent="0.25">
      <c r="A16" s="60" t="s">
        <v>31</v>
      </c>
      <c r="B16" s="60"/>
      <c r="C16" s="60"/>
      <c r="D16" s="60"/>
      <c r="E16" s="60"/>
      <c r="F16" s="60"/>
      <c r="G16" s="60"/>
      <c r="H16" s="60"/>
      <c r="I16" s="60"/>
      <c r="J16" s="60"/>
      <c r="K16" s="51"/>
    </row>
    <row r="17" spans="1:11" s="45" customFormat="1" ht="17.25" x14ac:dyDescent="0.25">
      <c r="A17" s="60" t="s">
        <v>49</v>
      </c>
      <c r="B17" s="60"/>
      <c r="C17" s="60"/>
      <c r="D17" s="60"/>
      <c r="E17" s="60"/>
      <c r="F17" s="60"/>
      <c r="G17" s="60"/>
      <c r="H17" s="60"/>
      <c r="I17" s="60"/>
      <c r="J17" s="60"/>
      <c r="K17" s="46"/>
    </row>
    <row r="18" spans="1:11" s="42" customFormat="1" ht="15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43"/>
    </row>
    <row r="19" spans="1:11" ht="15.75" customHeight="1" x14ac:dyDescent="0.25">
      <c r="A19" s="68" t="s">
        <v>33</v>
      </c>
      <c r="B19" s="68"/>
      <c r="C19" s="68"/>
      <c r="D19" s="68"/>
      <c r="E19" s="68"/>
      <c r="F19" s="68"/>
      <c r="G19" s="68"/>
      <c r="H19" s="68"/>
      <c r="I19" s="68"/>
      <c r="J19" s="68"/>
      <c r="K19" s="50"/>
    </row>
    <row r="20" spans="1:11" s="27" customFormat="1" ht="15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s="25" customFormat="1" ht="15" x14ac:dyDescent="0.25">
      <c r="A21" s="57" t="str">
        <f>"In "&amp;C25&amp;" through "&amp;G25&amp;", "&amp;D42&amp;" consumers have transitioned from Fairview Developmental Center (FDC) to the community."</f>
        <v>In Fiscal Year 2016-17 through June 2017, 50 consumers have transitioned from Fairview Developmental Center (FDC) to the community.</v>
      </c>
      <c r="B21" s="57"/>
      <c r="C21" s="57"/>
      <c r="D21" s="57"/>
      <c r="E21" s="57"/>
      <c r="F21" s="57"/>
      <c r="G21" s="57"/>
      <c r="H21" s="57"/>
      <c r="I21" s="57"/>
      <c r="J21" s="57"/>
      <c r="K21" s="53"/>
    </row>
    <row r="22" spans="1:11" s="27" customFormat="1" ht="12.75" x14ac:dyDescent="0.2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1:11" s="25" customFormat="1" ht="32.25" customHeight="1" x14ac:dyDescent="0.25">
      <c r="A23" s="58" t="str">
        <f>"In "&amp;G25&amp;", "&amp;H42&amp;" consumers from FDC transitioned to the community. In the previous month, Regional Centers (RCs) had projected that "&amp;G42&amp;" consumers from FDC would transition to the community in "&amp;G25&amp;". "</f>
        <v xml:space="preserve">In June 2017, 7 consumers from FDC transitioned to the community. In the previous month, Regional Centers (RCs) had projected that 7 consumers from FDC would transition to the community in June 2017. </v>
      </c>
      <c r="B23" s="58"/>
      <c r="C23" s="58"/>
      <c r="D23" s="58"/>
      <c r="E23" s="58"/>
      <c r="F23" s="58"/>
      <c r="G23" s="58"/>
      <c r="H23" s="58"/>
      <c r="I23" s="58"/>
      <c r="J23" s="58"/>
      <c r="K23" s="54"/>
    </row>
    <row r="24" spans="1:11" s="27" customFormat="1" ht="8.2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s="5" customFormat="1" ht="20.100000000000001" customHeight="1" x14ac:dyDescent="0.25">
      <c r="A25" s="62" t="s">
        <v>24</v>
      </c>
      <c r="B25" s="14"/>
      <c r="C25" s="65" t="s">
        <v>27</v>
      </c>
      <c r="D25" s="66"/>
      <c r="E25" s="67"/>
      <c r="F25" s="14"/>
      <c r="G25" s="63" t="s">
        <v>40</v>
      </c>
      <c r="H25" s="64"/>
      <c r="I25" s="14"/>
      <c r="J25" s="32" t="s">
        <v>41</v>
      </c>
    </row>
    <row r="26" spans="1:11" ht="33" customHeight="1" x14ac:dyDescent="0.25">
      <c r="A26" s="62"/>
      <c r="B26" s="15"/>
      <c r="C26" s="61" t="s">
        <v>38</v>
      </c>
      <c r="D26" s="61" t="s">
        <v>46</v>
      </c>
      <c r="E26" s="69" t="s">
        <v>47</v>
      </c>
      <c r="F26" s="6"/>
      <c r="G26" s="61" t="s">
        <v>25</v>
      </c>
      <c r="H26" s="61" t="s">
        <v>26</v>
      </c>
      <c r="I26" s="6"/>
      <c r="J26" s="61" t="s">
        <v>25</v>
      </c>
      <c r="K26" s="1"/>
    </row>
    <row r="27" spans="1:11" ht="33" customHeight="1" x14ac:dyDescent="0.25">
      <c r="A27" s="62"/>
      <c r="B27" s="15"/>
      <c r="C27" s="61"/>
      <c r="D27" s="61"/>
      <c r="E27" s="70"/>
      <c r="F27" s="6"/>
      <c r="G27" s="61"/>
      <c r="H27" s="61"/>
      <c r="I27" s="6"/>
      <c r="J27" s="61"/>
      <c r="K27" s="1"/>
    </row>
    <row r="28" spans="1:11" ht="20.100000000000001" customHeight="1" x14ac:dyDescent="0.25">
      <c r="A28" s="12" t="s">
        <v>21</v>
      </c>
      <c r="B28" s="16"/>
      <c r="C28" s="22">
        <v>9</v>
      </c>
      <c r="D28" s="11">
        <v>2</v>
      </c>
      <c r="E28" s="33">
        <f>C28-D28</f>
        <v>7</v>
      </c>
      <c r="F28" s="6"/>
      <c r="G28" s="11">
        <v>0</v>
      </c>
      <c r="H28" s="11">
        <v>0</v>
      </c>
      <c r="I28" s="6"/>
      <c r="J28" s="11">
        <v>0</v>
      </c>
      <c r="K28" s="1"/>
    </row>
    <row r="29" spans="1:11" ht="20.100000000000001" customHeight="1" x14ac:dyDescent="0.25">
      <c r="A29" s="13" t="s">
        <v>20</v>
      </c>
      <c r="B29" s="16"/>
      <c r="C29" s="9">
        <v>4</v>
      </c>
      <c r="D29" s="8">
        <v>1</v>
      </c>
      <c r="E29" s="34">
        <f t="shared" ref="E29:E41" si="0">C29-D29</f>
        <v>3</v>
      </c>
      <c r="F29" s="6"/>
      <c r="G29" s="8">
        <v>0</v>
      </c>
      <c r="H29" s="8">
        <v>0</v>
      </c>
      <c r="I29" s="6"/>
      <c r="J29" s="8">
        <v>0</v>
      </c>
      <c r="K29" s="1"/>
    </row>
    <row r="30" spans="1:11" ht="20.100000000000001" customHeight="1" x14ac:dyDescent="0.25">
      <c r="A30" s="12" t="s">
        <v>1</v>
      </c>
      <c r="B30" s="16"/>
      <c r="C30" s="10">
        <v>7</v>
      </c>
      <c r="D30" s="7">
        <v>5</v>
      </c>
      <c r="E30" s="36">
        <f t="shared" si="0"/>
        <v>2</v>
      </c>
      <c r="F30" s="6"/>
      <c r="G30" s="10">
        <v>0</v>
      </c>
      <c r="H30" s="10">
        <v>1</v>
      </c>
      <c r="I30" s="6"/>
      <c r="J30" s="10">
        <v>0</v>
      </c>
      <c r="K30" s="1"/>
    </row>
    <row r="31" spans="1:11" ht="20.100000000000001" customHeight="1" x14ac:dyDescent="0.25">
      <c r="A31" s="13" t="s">
        <v>19</v>
      </c>
      <c r="B31" s="16"/>
      <c r="C31" s="9">
        <v>2</v>
      </c>
      <c r="D31" s="8">
        <v>3</v>
      </c>
      <c r="E31" s="34">
        <f t="shared" si="0"/>
        <v>-1</v>
      </c>
      <c r="F31" s="6"/>
      <c r="G31" s="9">
        <v>1</v>
      </c>
      <c r="H31" s="9">
        <v>1</v>
      </c>
      <c r="I31" s="6"/>
      <c r="J31" s="9">
        <v>0</v>
      </c>
      <c r="K31" s="1"/>
    </row>
    <row r="32" spans="1:11" ht="20.100000000000001" customHeight="1" x14ac:dyDescent="0.25">
      <c r="A32" s="12" t="s">
        <v>6</v>
      </c>
      <c r="B32" s="16"/>
      <c r="C32" s="10">
        <v>0</v>
      </c>
      <c r="D32" s="7">
        <v>0</v>
      </c>
      <c r="E32" s="36">
        <f t="shared" si="0"/>
        <v>0</v>
      </c>
      <c r="F32" s="6"/>
      <c r="G32" s="10">
        <v>0</v>
      </c>
      <c r="H32" s="10">
        <v>0</v>
      </c>
      <c r="I32" s="6"/>
      <c r="J32" s="10">
        <v>0</v>
      </c>
      <c r="K32" s="1"/>
    </row>
    <row r="33" spans="1:11" ht="20.100000000000001" customHeight="1" x14ac:dyDescent="0.25">
      <c r="A33" s="13" t="s">
        <v>2</v>
      </c>
      <c r="B33" s="16"/>
      <c r="C33" s="9">
        <v>10</v>
      </c>
      <c r="D33" s="8">
        <v>8</v>
      </c>
      <c r="E33" s="34">
        <f t="shared" si="0"/>
        <v>2</v>
      </c>
      <c r="F33" s="6"/>
      <c r="G33" s="9">
        <v>0</v>
      </c>
      <c r="H33" s="9">
        <v>0</v>
      </c>
      <c r="I33" s="6"/>
      <c r="J33" s="9">
        <v>0</v>
      </c>
      <c r="K33" s="1"/>
    </row>
    <row r="34" spans="1:11" ht="20.100000000000001" customHeight="1" x14ac:dyDescent="0.25">
      <c r="A34" s="12" t="s">
        <v>45</v>
      </c>
      <c r="B34" s="16"/>
      <c r="C34" s="10">
        <v>13</v>
      </c>
      <c r="D34" s="7">
        <f>8+1</f>
        <v>9</v>
      </c>
      <c r="E34" s="36">
        <f>C34-D34+1</f>
        <v>5</v>
      </c>
      <c r="F34" s="6"/>
      <c r="G34" s="10">
        <v>0</v>
      </c>
      <c r="H34" s="10">
        <v>0</v>
      </c>
      <c r="I34" s="6"/>
      <c r="J34" s="10">
        <v>0</v>
      </c>
      <c r="K34" s="1"/>
    </row>
    <row r="35" spans="1:11" ht="20.100000000000001" customHeight="1" x14ac:dyDescent="0.25">
      <c r="A35" s="13" t="s">
        <v>14</v>
      </c>
      <c r="B35" s="16"/>
      <c r="C35" s="9">
        <v>1</v>
      </c>
      <c r="D35" s="8">
        <v>0</v>
      </c>
      <c r="E35" s="34">
        <f t="shared" si="0"/>
        <v>1</v>
      </c>
      <c r="F35" s="6"/>
      <c r="G35" s="9">
        <v>1</v>
      </c>
      <c r="H35" s="9">
        <v>0</v>
      </c>
      <c r="I35" s="6"/>
      <c r="J35" s="9">
        <v>0</v>
      </c>
      <c r="K35" s="1"/>
    </row>
    <row r="36" spans="1:11" ht="20.100000000000001" customHeight="1" x14ac:dyDescent="0.25">
      <c r="A36" s="12" t="s">
        <v>22</v>
      </c>
      <c r="B36" s="16"/>
      <c r="C36" s="10">
        <v>3</v>
      </c>
      <c r="D36" s="7">
        <v>8</v>
      </c>
      <c r="E36" s="36">
        <f t="shared" si="0"/>
        <v>-5</v>
      </c>
      <c r="F36" s="6"/>
      <c r="G36" s="10">
        <v>1</v>
      </c>
      <c r="H36" s="10">
        <v>1</v>
      </c>
      <c r="I36" s="6"/>
      <c r="J36" s="10">
        <v>1</v>
      </c>
      <c r="K36" s="1"/>
    </row>
    <row r="37" spans="1:11" ht="20.100000000000001" customHeight="1" x14ac:dyDescent="0.25">
      <c r="A37" s="13" t="s">
        <v>3</v>
      </c>
      <c r="B37" s="16"/>
      <c r="C37" s="9">
        <v>16</v>
      </c>
      <c r="D37" s="8">
        <f>8+1</f>
        <v>9</v>
      </c>
      <c r="E37" s="34">
        <f>C37-D37+1</f>
        <v>8</v>
      </c>
      <c r="F37" s="6"/>
      <c r="G37" s="9">
        <v>4</v>
      </c>
      <c r="H37" s="9">
        <v>4</v>
      </c>
      <c r="I37" s="6"/>
      <c r="J37" s="9">
        <v>1</v>
      </c>
      <c r="K37" s="1"/>
    </row>
    <row r="38" spans="1:11" ht="20.100000000000001" customHeight="1" x14ac:dyDescent="0.25">
      <c r="A38" s="24" t="s">
        <v>4</v>
      </c>
      <c r="B38" s="16"/>
      <c r="C38" s="10">
        <v>7</v>
      </c>
      <c r="D38" s="7">
        <v>4</v>
      </c>
      <c r="E38" s="36">
        <f t="shared" si="0"/>
        <v>3</v>
      </c>
      <c r="F38" s="6"/>
      <c r="G38" s="10">
        <v>0</v>
      </c>
      <c r="H38" s="10">
        <v>0</v>
      </c>
      <c r="I38" s="6"/>
      <c r="J38" s="10">
        <v>0</v>
      </c>
      <c r="K38" s="1"/>
    </row>
    <row r="39" spans="1:11" ht="20.100000000000001" customHeight="1" x14ac:dyDescent="0.25">
      <c r="A39" s="20" t="s">
        <v>7</v>
      </c>
      <c r="B39" s="16"/>
      <c r="C39" s="9">
        <v>4</v>
      </c>
      <c r="D39" s="8">
        <v>1</v>
      </c>
      <c r="E39" s="34">
        <f t="shared" si="0"/>
        <v>3</v>
      </c>
      <c r="F39" s="6"/>
      <c r="G39" s="9">
        <v>0</v>
      </c>
      <c r="H39" s="9">
        <v>0</v>
      </c>
      <c r="I39" s="6"/>
      <c r="J39" s="9">
        <v>0</v>
      </c>
      <c r="K39" s="1"/>
    </row>
    <row r="40" spans="1:11" ht="20.100000000000001" customHeight="1" x14ac:dyDescent="0.25">
      <c r="A40" s="24" t="s">
        <v>8</v>
      </c>
      <c r="B40" s="16"/>
      <c r="C40" s="10">
        <v>5</v>
      </c>
      <c r="D40" s="7">
        <v>0</v>
      </c>
      <c r="E40" s="36">
        <f t="shared" si="0"/>
        <v>5</v>
      </c>
      <c r="F40" s="6"/>
      <c r="G40" s="10">
        <v>0</v>
      </c>
      <c r="H40" s="10">
        <v>0</v>
      </c>
      <c r="I40" s="6"/>
      <c r="J40" s="10">
        <v>0</v>
      </c>
      <c r="K40" s="1"/>
    </row>
    <row r="41" spans="1:11" ht="20.100000000000001" customHeight="1" x14ac:dyDescent="0.25">
      <c r="A41" s="24" t="s">
        <v>44</v>
      </c>
      <c r="B41" s="16"/>
      <c r="C41" s="10">
        <v>0</v>
      </c>
      <c r="D41" s="7">
        <v>0</v>
      </c>
      <c r="E41" s="36">
        <f t="shared" si="0"/>
        <v>0</v>
      </c>
      <c r="F41" s="6"/>
      <c r="G41" s="10">
        <v>0</v>
      </c>
      <c r="H41" s="10">
        <v>0</v>
      </c>
      <c r="I41" s="6"/>
      <c r="J41" s="10">
        <v>1</v>
      </c>
      <c r="K41" s="1"/>
    </row>
    <row r="42" spans="1:11" ht="20.100000000000001" customHeight="1" x14ac:dyDescent="0.25">
      <c r="A42" s="21" t="s">
        <v>50</v>
      </c>
      <c r="B42" s="17"/>
      <c r="C42" s="23">
        <f>SUM(C28:C41)</f>
        <v>81</v>
      </c>
      <c r="D42" s="23">
        <f>SUM(D28:D41)</f>
        <v>50</v>
      </c>
      <c r="E42" s="23">
        <f>SUM(E28:E41)</f>
        <v>33</v>
      </c>
      <c r="F42" s="18"/>
      <c r="G42" s="23">
        <f>SUM(G28:G41)</f>
        <v>7</v>
      </c>
      <c r="H42" s="23">
        <f>SUM(H28:H41)</f>
        <v>7</v>
      </c>
      <c r="I42" s="18"/>
      <c r="J42" s="23">
        <f>SUM(J28:J41)</f>
        <v>3</v>
      </c>
      <c r="K42" s="44"/>
    </row>
    <row r="43" spans="1:11" s="42" customFormat="1" ht="15" x14ac:dyDescent="0.25">
      <c r="A43" s="59" t="s">
        <v>30</v>
      </c>
      <c r="B43" s="59"/>
      <c r="C43" s="59"/>
      <c r="D43" s="59"/>
      <c r="E43" s="59"/>
      <c r="F43" s="59"/>
      <c r="G43" s="59"/>
      <c r="H43" s="59"/>
      <c r="I43" s="59"/>
      <c r="J43" s="59"/>
      <c r="K43" s="51"/>
    </row>
    <row r="44" spans="1:11" s="42" customFormat="1" ht="15" x14ac:dyDescent="0.25">
      <c r="A44" s="60" t="s">
        <v>39</v>
      </c>
      <c r="B44" s="60"/>
      <c r="C44" s="60"/>
      <c r="D44" s="60"/>
      <c r="E44" s="60"/>
      <c r="F44" s="60"/>
      <c r="G44" s="60"/>
      <c r="H44" s="60"/>
      <c r="I44" s="60"/>
      <c r="J44" s="60"/>
      <c r="K44" s="51"/>
    </row>
    <row r="45" spans="1:11" s="42" customFormat="1" ht="17.25" x14ac:dyDescent="0.25">
      <c r="A45" s="60" t="s">
        <v>48</v>
      </c>
      <c r="B45" s="60"/>
      <c r="C45" s="60"/>
      <c r="D45" s="60"/>
      <c r="E45" s="60"/>
      <c r="F45" s="60"/>
      <c r="G45" s="60"/>
      <c r="H45" s="60"/>
      <c r="I45" s="60"/>
      <c r="J45" s="60"/>
      <c r="K45" s="49"/>
    </row>
    <row r="46" spans="1:11" s="48" customFormat="1" ht="15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49"/>
    </row>
    <row r="47" spans="1:11" ht="15.75" customHeight="1" x14ac:dyDescent="0.25">
      <c r="A47" s="68" t="s">
        <v>34</v>
      </c>
      <c r="B47" s="68"/>
      <c r="C47" s="68"/>
      <c r="D47" s="68"/>
      <c r="E47" s="68"/>
      <c r="F47" s="68"/>
      <c r="G47" s="68"/>
      <c r="H47" s="68"/>
      <c r="I47" s="68"/>
      <c r="J47" s="68"/>
      <c r="K47" s="50"/>
    </row>
    <row r="48" spans="1:11" s="29" customFormat="1" ht="15" customHeight="1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5"/>
    </row>
    <row r="49" spans="1:12" s="25" customFormat="1" ht="15.75" customHeight="1" x14ac:dyDescent="0.25">
      <c r="A49" s="57" t="str">
        <f>"In "&amp;C53&amp;" through "&amp;G53&amp;", "&amp;D66&amp;" consumers have transitioned from Porterville Developmental Center (PDC) to the community."</f>
        <v>In Fiscal Year 2016-17 through June 2017, 27 consumers have transitioned from Porterville Developmental Center (PDC) to the community.</v>
      </c>
      <c r="B49" s="57"/>
      <c r="C49" s="57"/>
      <c r="D49" s="57"/>
      <c r="E49" s="57"/>
      <c r="F49" s="57"/>
      <c r="G49" s="57"/>
      <c r="H49" s="57"/>
      <c r="I49" s="57"/>
      <c r="J49" s="57"/>
      <c r="K49" s="53"/>
    </row>
    <row r="50" spans="1:12" s="27" customFormat="1" ht="12.75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</row>
    <row r="51" spans="1:12" s="25" customFormat="1" ht="30" customHeight="1" x14ac:dyDescent="0.25">
      <c r="A51" s="58" t="str">
        <f>"In "&amp;G53&amp;", "&amp;H66&amp;" consumers from PDC's General Treatment Area transitioned to the community. In the previous month, Regional Centers (RCs) had projected that "&amp;G66&amp;" consumers from FDC would transition to the community in "&amp;G53&amp;"."</f>
        <v>In June 2017, 4 consumers from PDC's General Treatment Area transitioned to the community. In the previous month, Regional Centers (RCs) had projected that 4 consumers from FDC would transition to the community in June 2017.</v>
      </c>
      <c r="B51" s="58"/>
      <c r="C51" s="58"/>
      <c r="D51" s="58"/>
      <c r="E51" s="58"/>
      <c r="F51" s="58"/>
      <c r="G51" s="58"/>
      <c r="H51" s="58"/>
      <c r="I51" s="58"/>
      <c r="J51" s="58"/>
      <c r="K51" s="54"/>
    </row>
    <row r="52" spans="1:12" s="27" customFormat="1" ht="12.75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12" s="5" customFormat="1" ht="20.100000000000001" customHeight="1" x14ac:dyDescent="0.25">
      <c r="A53" s="62" t="s">
        <v>24</v>
      </c>
      <c r="B53" s="14"/>
      <c r="C53" s="65" t="s">
        <v>27</v>
      </c>
      <c r="D53" s="66"/>
      <c r="E53" s="67"/>
      <c r="F53" s="14"/>
      <c r="G53" s="63" t="s">
        <v>40</v>
      </c>
      <c r="H53" s="64"/>
      <c r="I53" s="14"/>
      <c r="J53" s="32" t="s">
        <v>41</v>
      </c>
    </row>
    <row r="54" spans="1:12" ht="33" customHeight="1" x14ac:dyDescent="0.25">
      <c r="A54" s="62"/>
      <c r="B54" s="15"/>
      <c r="C54" s="61" t="s">
        <v>38</v>
      </c>
      <c r="D54" s="61" t="s">
        <v>42</v>
      </c>
      <c r="E54" s="61" t="s">
        <v>29</v>
      </c>
      <c r="F54" s="6"/>
      <c r="G54" s="61" t="s">
        <v>25</v>
      </c>
      <c r="H54" s="61" t="s">
        <v>26</v>
      </c>
      <c r="I54" s="6"/>
      <c r="J54" s="61" t="s">
        <v>25</v>
      </c>
      <c r="K54" s="1"/>
    </row>
    <row r="55" spans="1:12" ht="33" customHeight="1" x14ac:dyDescent="0.25">
      <c r="A55" s="62"/>
      <c r="B55" s="15"/>
      <c r="C55" s="61"/>
      <c r="D55" s="61"/>
      <c r="E55" s="61"/>
      <c r="F55" s="6"/>
      <c r="G55" s="61"/>
      <c r="H55" s="61"/>
      <c r="I55" s="6"/>
      <c r="J55" s="61"/>
      <c r="K55" s="1"/>
    </row>
    <row r="56" spans="1:12" ht="20.100000000000001" customHeight="1" x14ac:dyDescent="0.25">
      <c r="A56" s="12" t="s">
        <v>9</v>
      </c>
      <c r="B56" s="16"/>
      <c r="C56" s="22">
        <v>2</v>
      </c>
      <c r="D56" s="11">
        <v>0</v>
      </c>
      <c r="E56" s="33">
        <f>C56-D56</f>
        <v>2</v>
      </c>
      <c r="F56" s="6"/>
      <c r="G56" s="11">
        <v>0</v>
      </c>
      <c r="H56" s="22">
        <v>0</v>
      </c>
      <c r="I56" s="6"/>
      <c r="J56" s="11">
        <v>1</v>
      </c>
      <c r="K56" s="1"/>
      <c r="L56" s="41"/>
    </row>
    <row r="57" spans="1:12" ht="20.100000000000001" customHeight="1" x14ac:dyDescent="0.25">
      <c r="A57" s="13" t="s">
        <v>5</v>
      </c>
      <c r="B57" s="16"/>
      <c r="C57" s="9">
        <v>17</v>
      </c>
      <c r="D57" s="8">
        <v>14</v>
      </c>
      <c r="E57" s="34">
        <f t="shared" ref="E57:E65" si="1">C57-D57</f>
        <v>3</v>
      </c>
      <c r="F57" s="6"/>
      <c r="G57" s="8">
        <v>3</v>
      </c>
      <c r="H57" s="9">
        <v>3</v>
      </c>
      <c r="I57" s="6"/>
      <c r="J57" s="8">
        <v>1</v>
      </c>
      <c r="K57" s="1"/>
      <c r="L57" s="41"/>
    </row>
    <row r="58" spans="1:12" ht="20.100000000000001" customHeight="1" x14ac:dyDescent="0.25">
      <c r="A58" s="12" t="s">
        <v>20</v>
      </c>
      <c r="B58" s="16"/>
      <c r="C58" s="10">
        <v>1</v>
      </c>
      <c r="D58" s="7">
        <v>0</v>
      </c>
      <c r="E58" s="36">
        <f t="shared" si="1"/>
        <v>1</v>
      </c>
      <c r="F58" s="6"/>
      <c r="G58" s="10">
        <v>0</v>
      </c>
      <c r="H58" s="10">
        <v>0</v>
      </c>
      <c r="I58" s="6"/>
      <c r="J58" s="10">
        <v>0</v>
      </c>
      <c r="K58" s="1"/>
      <c r="L58" s="41"/>
    </row>
    <row r="59" spans="1:12" ht="20.100000000000001" customHeight="1" x14ac:dyDescent="0.25">
      <c r="A59" s="13" t="s">
        <v>10</v>
      </c>
      <c r="B59" s="16"/>
      <c r="C59" s="9">
        <v>2</v>
      </c>
      <c r="D59" s="8">
        <v>0</v>
      </c>
      <c r="E59" s="34">
        <f t="shared" si="1"/>
        <v>2</v>
      </c>
      <c r="F59" s="6"/>
      <c r="G59" s="9">
        <v>0</v>
      </c>
      <c r="H59" s="9">
        <v>0</v>
      </c>
      <c r="I59" s="6"/>
      <c r="J59" s="9">
        <v>0</v>
      </c>
      <c r="K59" s="1"/>
      <c r="L59" s="41"/>
    </row>
    <row r="60" spans="1:12" ht="20.100000000000001" customHeight="1" x14ac:dyDescent="0.25">
      <c r="A60" s="12" t="s">
        <v>11</v>
      </c>
      <c r="B60" s="16"/>
      <c r="C60" s="10">
        <v>1</v>
      </c>
      <c r="D60" s="7">
        <v>1</v>
      </c>
      <c r="E60" s="36">
        <f t="shared" si="1"/>
        <v>0</v>
      </c>
      <c r="F60" s="6"/>
      <c r="G60" s="10">
        <v>0</v>
      </c>
      <c r="H60" s="10">
        <v>0</v>
      </c>
      <c r="I60" s="6"/>
      <c r="J60" s="10">
        <v>0</v>
      </c>
      <c r="K60" s="1"/>
      <c r="L60" s="41"/>
    </row>
    <row r="61" spans="1:12" ht="20.100000000000001" customHeight="1" x14ac:dyDescent="0.25">
      <c r="A61" s="13" t="s">
        <v>19</v>
      </c>
      <c r="B61" s="16"/>
      <c r="C61" s="9">
        <v>1</v>
      </c>
      <c r="D61" s="8">
        <v>0</v>
      </c>
      <c r="E61" s="34">
        <f t="shared" si="1"/>
        <v>1</v>
      </c>
      <c r="F61" s="6"/>
      <c r="G61" s="9">
        <v>0</v>
      </c>
      <c r="H61" s="9">
        <v>0</v>
      </c>
      <c r="I61" s="6"/>
      <c r="J61" s="9">
        <v>0</v>
      </c>
      <c r="K61" s="1"/>
      <c r="L61" s="41"/>
    </row>
    <row r="62" spans="1:12" ht="20.100000000000001" customHeight="1" x14ac:dyDescent="0.25">
      <c r="A62" s="12" t="s">
        <v>6</v>
      </c>
      <c r="B62" s="16"/>
      <c r="C62" s="10">
        <v>7</v>
      </c>
      <c r="D62" s="7">
        <v>10</v>
      </c>
      <c r="E62" s="36">
        <f t="shared" si="1"/>
        <v>-3</v>
      </c>
      <c r="F62" s="6"/>
      <c r="G62" s="10">
        <v>1</v>
      </c>
      <c r="H62" s="10">
        <v>1</v>
      </c>
      <c r="I62" s="6"/>
      <c r="J62" s="10">
        <v>1</v>
      </c>
      <c r="K62" s="1"/>
      <c r="L62" s="41"/>
    </row>
    <row r="63" spans="1:12" ht="20.100000000000001" customHeight="1" x14ac:dyDescent="0.25">
      <c r="A63" s="13" t="s">
        <v>2</v>
      </c>
      <c r="B63" s="16"/>
      <c r="C63" s="9">
        <v>0</v>
      </c>
      <c r="D63" s="8">
        <v>1</v>
      </c>
      <c r="E63" s="34">
        <f t="shared" si="1"/>
        <v>-1</v>
      </c>
      <c r="F63" s="6"/>
      <c r="G63" s="9">
        <v>0</v>
      </c>
      <c r="H63" s="9">
        <v>0</v>
      </c>
      <c r="I63" s="6"/>
      <c r="J63" s="9">
        <v>0</v>
      </c>
      <c r="K63" s="1"/>
      <c r="L63" s="41"/>
    </row>
    <row r="64" spans="1:12" ht="20.100000000000001" customHeight="1" x14ac:dyDescent="0.25">
      <c r="A64" s="19" t="s">
        <v>7</v>
      </c>
      <c r="B64" s="16"/>
      <c r="C64" s="37">
        <v>0</v>
      </c>
      <c r="D64" s="38">
        <v>1</v>
      </c>
      <c r="E64" s="39">
        <f t="shared" si="1"/>
        <v>-1</v>
      </c>
      <c r="F64" s="40"/>
      <c r="G64" s="37">
        <v>0</v>
      </c>
      <c r="H64" s="37">
        <v>0</v>
      </c>
      <c r="I64" s="40"/>
      <c r="J64" s="37">
        <v>0</v>
      </c>
      <c r="K64" s="1"/>
      <c r="L64" s="41"/>
    </row>
    <row r="65" spans="1:12" ht="20.100000000000001" customHeight="1" x14ac:dyDescent="0.25">
      <c r="A65" s="13" t="s">
        <v>8</v>
      </c>
      <c r="B65" s="16"/>
      <c r="C65" s="9">
        <v>3</v>
      </c>
      <c r="D65" s="8">
        <v>0</v>
      </c>
      <c r="E65" s="34">
        <f t="shared" si="1"/>
        <v>3</v>
      </c>
      <c r="F65" s="6"/>
      <c r="G65" s="9">
        <v>0</v>
      </c>
      <c r="H65" s="9">
        <v>0</v>
      </c>
      <c r="I65" s="6"/>
      <c r="J65" s="9">
        <v>0</v>
      </c>
      <c r="K65" s="1"/>
      <c r="L65" s="41"/>
    </row>
    <row r="66" spans="1:12" ht="20.100000000000001" customHeight="1" x14ac:dyDescent="0.25">
      <c r="A66" s="21" t="s">
        <v>0</v>
      </c>
      <c r="B66" s="17"/>
      <c r="C66" s="23">
        <f>SUM(C56:C65)</f>
        <v>34</v>
      </c>
      <c r="D66" s="23">
        <f>SUM(D56:D65)</f>
        <v>27</v>
      </c>
      <c r="E66" s="35">
        <f>SUM(E56:E65)</f>
        <v>7</v>
      </c>
      <c r="F66" s="18"/>
      <c r="G66" s="23">
        <f>SUM(G56:G65)</f>
        <v>4</v>
      </c>
      <c r="H66" s="23">
        <f>SUM(H56:H65)</f>
        <v>4</v>
      </c>
      <c r="I66" s="18"/>
      <c r="J66" s="23">
        <f>SUM(J56:J65)</f>
        <v>3</v>
      </c>
      <c r="K66" s="1"/>
    </row>
    <row r="67" spans="1:12" s="42" customFormat="1" ht="15" x14ac:dyDescent="0.25">
      <c r="A67" s="59" t="s">
        <v>30</v>
      </c>
      <c r="B67" s="59"/>
      <c r="C67" s="59"/>
      <c r="D67" s="59"/>
      <c r="E67" s="59"/>
      <c r="F67" s="59"/>
      <c r="G67" s="59"/>
      <c r="H67" s="59"/>
      <c r="I67" s="59"/>
      <c r="J67" s="59"/>
      <c r="K67" s="51"/>
    </row>
    <row r="68" spans="1:12" s="42" customFormat="1" ht="15" x14ac:dyDescent="0.25">
      <c r="A68" s="60" t="s">
        <v>37</v>
      </c>
      <c r="B68" s="60"/>
      <c r="C68" s="60"/>
      <c r="D68" s="60"/>
      <c r="E68" s="60"/>
      <c r="F68" s="60"/>
      <c r="G68" s="60"/>
      <c r="H68" s="60"/>
      <c r="I68" s="60"/>
      <c r="J68" s="60"/>
      <c r="K68" s="51"/>
    </row>
    <row r="69" spans="1:12" s="42" customFormat="1" ht="15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</row>
    <row r="70" spans="1:12" ht="15.75" customHeight="1" x14ac:dyDescent="0.25">
      <c r="A70" s="68" t="s">
        <v>35</v>
      </c>
      <c r="B70" s="68"/>
      <c r="C70" s="68"/>
      <c r="D70" s="68"/>
      <c r="E70" s="68"/>
      <c r="F70" s="68"/>
      <c r="G70" s="68"/>
      <c r="H70" s="68"/>
      <c r="I70" s="68"/>
      <c r="J70" s="68"/>
      <c r="K70" s="50"/>
    </row>
    <row r="71" spans="1:12" s="27" customFormat="1" ht="15" customHeight="1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2" s="25" customFormat="1" ht="15.75" customHeight="1" x14ac:dyDescent="0.25">
      <c r="A72" s="57" t="str">
        <f>"In "&amp;C76&amp;" through "&amp;G76&amp;", "&amp;D89&amp;" consumers have transitioned from Sonoma Developmental Center (SDC) to the community."</f>
        <v>In Fiscal Year 2016-17 through June 2017, 71 consumers have transitioned from Sonoma Developmental Center (SDC) to the community.</v>
      </c>
      <c r="B72" s="57"/>
      <c r="C72" s="57"/>
      <c r="D72" s="57"/>
      <c r="E72" s="57"/>
      <c r="F72" s="57"/>
      <c r="G72" s="57"/>
      <c r="H72" s="57"/>
      <c r="I72" s="57"/>
      <c r="J72" s="57"/>
      <c r="K72" s="53"/>
    </row>
    <row r="73" spans="1:12" s="27" customFormat="1" ht="12.75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2" s="25" customFormat="1" ht="46.5" customHeight="1" x14ac:dyDescent="0.25">
      <c r="A74" s="58" t="str">
        <f>"In "&amp;G76&amp;", "&amp;H89&amp;" consumers from SDC transitioned to the community. In the previous month, Regional Centers had projected that "&amp;G89&amp;" consumers from SDC would transition to the community in "&amp;G76&amp;".  The opening of one home was delayed, postponing the transition of one individual."</f>
        <v>In June 2017, 3 consumers from SDC transitioned to the community. In the previous month, Regional Centers had projected that 4 consumers from SDC would transition to the community in June 2017.  The opening of one home was delayed, postponing the transition of one individual.</v>
      </c>
      <c r="B74" s="58"/>
      <c r="C74" s="58"/>
      <c r="D74" s="58"/>
      <c r="E74" s="58"/>
      <c r="F74" s="58"/>
      <c r="G74" s="58"/>
      <c r="H74" s="58"/>
      <c r="I74" s="58"/>
      <c r="J74" s="58"/>
      <c r="K74" s="54"/>
    </row>
    <row r="75" spans="1:12" s="27" customFormat="1" ht="12.75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</row>
    <row r="76" spans="1:12" s="5" customFormat="1" ht="20.100000000000001" customHeight="1" x14ac:dyDescent="0.25">
      <c r="A76" s="62" t="s">
        <v>24</v>
      </c>
      <c r="B76" s="14"/>
      <c r="C76" s="65" t="s">
        <v>27</v>
      </c>
      <c r="D76" s="66"/>
      <c r="E76" s="67"/>
      <c r="F76" s="14"/>
      <c r="G76" s="63" t="s">
        <v>40</v>
      </c>
      <c r="H76" s="64"/>
      <c r="I76" s="14"/>
      <c r="J76" s="32" t="s">
        <v>41</v>
      </c>
    </row>
    <row r="77" spans="1:12" ht="33" customHeight="1" x14ac:dyDescent="0.25">
      <c r="A77" s="62"/>
      <c r="B77" s="15"/>
      <c r="C77" s="61" t="s">
        <v>38</v>
      </c>
      <c r="D77" s="61" t="s">
        <v>42</v>
      </c>
      <c r="E77" s="61" t="s">
        <v>29</v>
      </c>
      <c r="F77" s="6"/>
      <c r="G77" s="61" t="s">
        <v>25</v>
      </c>
      <c r="H77" s="61" t="s">
        <v>26</v>
      </c>
      <c r="I77" s="6"/>
      <c r="J77" s="61" t="s">
        <v>25</v>
      </c>
      <c r="K77" s="1"/>
    </row>
    <row r="78" spans="1:12" ht="33" customHeight="1" x14ac:dyDescent="0.25">
      <c r="A78" s="62"/>
      <c r="B78" s="15"/>
      <c r="C78" s="61"/>
      <c r="D78" s="61"/>
      <c r="E78" s="61"/>
      <c r="F78" s="6"/>
      <c r="G78" s="61"/>
      <c r="H78" s="61"/>
      <c r="I78" s="6"/>
      <c r="J78" s="61"/>
      <c r="K78" s="1"/>
    </row>
    <row r="79" spans="1:12" ht="20.100000000000001" customHeight="1" x14ac:dyDescent="0.25">
      <c r="A79" s="19" t="s">
        <v>9</v>
      </c>
      <c r="B79" s="16"/>
      <c r="C79" s="22">
        <v>17</v>
      </c>
      <c r="D79" s="11">
        <v>15</v>
      </c>
      <c r="E79" s="33">
        <f>C79-D79</f>
        <v>2</v>
      </c>
      <c r="F79" s="6"/>
      <c r="G79" s="11">
        <v>1</v>
      </c>
      <c r="H79" s="22">
        <v>1</v>
      </c>
      <c r="I79" s="6"/>
      <c r="J79" s="11">
        <v>1</v>
      </c>
      <c r="K79" s="1"/>
      <c r="L79" s="41"/>
    </row>
    <row r="80" spans="1:12" ht="20.100000000000001" customHeight="1" x14ac:dyDescent="0.25">
      <c r="A80" s="20" t="s">
        <v>10</v>
      </c>
      <c r="B80" s="16"/>
      <c r="C80" s="9">
        <v>2</v>
      </c>
      <c r="D80" s="8">
        <v>3</v>
      </c>
      <c r="E80" s="34">
        <f t="shared" ref="E80:E88" si="2">C80-D80</f>
        <v>-1</v>
      </c>
      <c r="F80" s="6"/>
      <c r="G80" s="9">
        <v>0</v>
      </c>
      <c r="H80" s="9">
        <v>0</v>
      </c>
      <c r="I80" s="6"/>
      <c r="J80" s="9">
        <v>0</v>
      </c>
      <c r="K80" s="1"/>
      <c r="L80" s="41"/>
    </row>
    <row r="81" spans="1:12" ht="20.100000000000001" customHeight="1" x14ac:dyDescent="0.25">
      <c r="A81" s="19" t="s">
        <v>11</v>
      </c>
      <c r="B81" s="16"/>
      <c r="C81" s="22">
        <v>20</v>
      </c>
      <c r="D81" s="7">
        <v>16</v>
      </c>
      <c r="E81" s="33">
        <f t="shared" si="2"/>
        <v>4</v>
      </c>
      <c r="F81" s="6"/>
      <c r="G81" s="22">
        <v>3</v>
      </c>
      <c r="H81" s="22">
        <v>2</v>
      </c>
      <c r="I81" s="6"/>
      <c r="J81" s="22">
        <v>1</v>
      </c>
      <c r="K81" s="1"/>
      <c r="L81" s="41"/>
    </row>
    <row r="82" spans="1:12" ht="20.100000000000001" customHeight="1" x14ac:dyDescent="0.25">
      <c r="A82" s="20" t="s">
        <v>12</v>
      </c>
      <c r="B82" s="16"/>
      <c r="C82" s="9">
        <v>22</v>
      </c>
      <c r="D82" s="8">
        <v>17</v>
      </c>
      <c r="E82" s="34">
        <f t="shared" si="2"/>
        <v>5</v>
      </c>
      <c r="F82" s="6"/>
      <c r="G82" s="9">
        <v>0</v>
      </c>
      <c r="H82" s="9">
        <v>0</v>
      </c>
      <c r="I82" s="6"/>
      <c r="J82" s="9">
        <v>1</v>
      </c>
      <c r="K82" s="1"/>
      <c r="L82" s="41"/>
    </row>
    <row r="83" spans="1:12" ht="20.100000000000001" customHeight="1" x14ac:dyDescent="0.25">
      <c r="A83" s="19" t="s">
        <v>13</v>
      </c>
      <c r="B83" s="16"/>
      <c r="C83" s="22">
        <v>19</v>
      </c>
      <c r="D83" s="11">
        <v>13</v>
      </c>
      <c r="E83" s="33">
        <f t="shared" si="2"/>
        <v>6</v>
      </c>
      <c r="F83" s="6"/>
      <c r="G83" s="22">
        <v>0</v>
      </c>
      <c r="H83" s="22">
        <v>0</v>
      </c>
      <c r="I83" s="6"/>
      <c r="J83" s="22">
        <v>0</v>
      </c>
      <c r="K83" s="1"/>
      <c r="L83" s="41"/>
    </row>
    <row r="84" spans="1:12" ht="20.100000000000001" customHeight="1" x14ac:dyDescent="0.25">
      <c r="A84" s="20" t="s">
        <v>15</v>
      </c>
      <c r="B84" s="16"/>
      <c r="C84" s="9">
        <v>1</v>
      </c>
      <c r="D84" s="8">
        <v>2</v>
      </c>
      <c r="E84" s="34">
        <f t="shared" si="2"/>
        <v>-1</v>
      </c>
      <c r="F84" s="6"/>
      <c r="G84" s="9">
        <v>0</v>
      </c>
      <c r="H84" s="9">
        <v>0</v>
      </c>
      <c r="I84" s="6"/>
      <c r="J84" s="9">
        <v>0</v>
      </c>
      <c r="K84" s="1"/>
      <c r="L84" s="41"/>
    </row>
    <row r="85" spans="1:12" ht="20.100000000000001" customHeight="1" x14ac:dyDescent="0.25">
      <c r="A85" s="19" t="s">
        <v>14</v>
      </c>
      <c r="B85" s="16"/>
      <c r="C85" s="22">
        <v>0</v>
      </c>
      <c r="D85" s="7">
        <v>1</v>
      </c>
      <c r="E85" s="33">
        <f t="shared" si="2"/>
        <v>-1</v>
      </c>
      <c r="F85" s="6"/>
      <c r="G85" s="22">
        <v>0</v>
      </c>
      <c r="H85" s="22">
        <v>0</v>
      </c>
      <c r="I85" s="6"/>
      <c r="J85" s="22">
        <v>0</v>
      </c>
      <c r="K85" s="1"/>
      <c r="L85" s="41"/>
    </row>
    <row r="86" spans="1:12" ht="20.100000000000001" customHeight="1" x14ac:dyDescent="0.25">
      <c r="A86" s="20" t="s">
        <v>3</v>
      </c>
      <c r="B86" s="16"/>
      <c r="C86" s="9">
        <v>0</v>
      </c>
      <c r="D86" s="8">
        <v>1</v>
      </c>
      <c r="E86" s="34">
        <f t="shared" si="2"/>
        <v>-1</v>
      </c>
      <c r="F86" s="6"/>
      <c r="G86" s="9">
        <v>0</v>
      </c>
      <c r="H86" s="9">
        <v>0</v>
      </c>
      <c r="I86" s="6"/>
      <c r="J86" s="9">
        <v>0</v>
      </c>
      <c r="K86" s="1"/>
      <c r="L86" s="41"/>
    </row>
    <row r="87" spans="1:12" ht="20.100000000000001" customHeight="1" x14ac:dyDescent="0.25">
      <c r="A87" s="19" t="s">
        <v>7</v>
      </c>
      <c r="B87" s="16"/>
      <c r="C87" s="22">
        <v>2</v>
      </c>
      <c r="D87" s="7">
        <v>3</v>
      </c>
      <c r="E87" s="33">
        <f t="shared" si="2"/>
        <v>-1</v>
      </c>
      <c r="F87" s="6"/>
      <c r="G87" s="22">
        <v>0</v>
      </c>
      <c r="H87" s="22">
        <v>0</v>
      </c>
      <c r="I87" s="6"/>
      <c r="J87" s="22">
        <v>0</v>
      </c>
      <c r="K87" s="1"/>
      <c r="L87" s="41"/>
    </row>
    <row r="88" spans="1:12" ht="20.100000000000001" customHeight="1" x14ac:dyDescent="0.25">
      <c r="A88" s="20" t="s">
        <v>8</v>
      </c>
      <c r="B88" s="16"/>
      <c r="C88" s="9">
        <v>1</v>
      </c>
      <c r="D88" s="8">
        <v>0</v>
      </c>
      <c r="E88" s="34">
        <f t="shared" si="2"/>
        <v>1</v>
      </c>
      <c r="F88" s="6"/>
      <c r="G88" s="9">
        <v>0</v>
      </c>
      <c r="H88" s="9">
        <v>0</v>
      </c>
      <c r="I88" s="6"/>
      <c r="J88" s="9">
        <v>0</v>
      </c>
      <c r="K88" s="1"/>
      <c r="L88" s="41"/>
    </row>
    <row r="89" spans="1:12" ht="20.100000000000001" customHeight="1" x14ac:dyDescent="0.25">
      <c r="A89" s="21" t="s">
        <v>0</v>
      </c>
      <c r="B89" s="17"/>
      <c r="C89" s="23">
        <f>SUM(C79:C88)</f>
        <v>84</v>
      </c>
      <c r="D89" s="23">
        <f>SUM(D79:D88)</f>
        <v>71</v>
      </c>
      <c r="E89" s="35">
        <f>SUM(E79:E88)</f>
        <v>13</v>
      </c>
      <c r="F89" s="18"/>
      <c r="G89" s="23">
        <f>SUM(G79:G88)</f>
        <v>4</v>
      </c>
      <c r="H89" s="23">
        <f>SUM(H79:H88)</f>
        <v>3</v>
      </c>
      <c r="I89" s="18"/>
      <c r="J89" s="23">
        <f>SUM(J79:J88)</f>
        <v>3</v>
      </c>
      <c r="K89" s="1"/>
    </row>
    <row r="90" spans="1:12" s="42" customFormat="1" ht="15" x14ac:dyDescent="0.25">
      <c r="A90" s="59" t="s">
        <v>30</v>
      </c>
      <c r="B90" s="59"/>
      <c r="C90" s="59"/>
      <c r="D90" s="59"/>
      <c r="E90" s="59"/>
      <c r="F90" s="59"/>
      <c r="G90" s="59"/>
      <c r="H90" s="59"/>
      <c r="I90" s="59"/>
      <c r="J90" s="59"/>
      <c r="K90" s="51"/>
    </row>
    <row r="91" spans="1:12" s="42" customFormat="1" ht="15" x14ac:dyDescent="0.25">
      <c r="A91" s="60" t="s">
        <v>39</v>
      </c>
      <c r="B91" s="60"/>
      <c r="C91" s="60"/>
      <c r="D91" s="60"/>
      <c r="E91" s="60"/>
      <c r="F91" s="60"/>
      <c r="G91" s="60"/>
      <c r="H91" s="60"/>
      <c r="I91" s="60"/>
      <c r="J91" s="60"/>
      <c r="K91" s="51"/>
    </row>
    <row r="92" spans="1:12" s="26" customFormat="1" ht="12.75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</row>
    <row r="93" spans="1:12" x14ac:dyDescent="0.25">
      <c r="C93" s="4"/>
      <c r="D93" s="3"/>
      <c r="E93" s="3"/>
      <c r="F93" s="4"/>
      <c r="H93" s="3"/>
      <c r="I93" s="4"/>
      <c r="K93" s="3"/>
    </row>
  </sheetData>
  <mergeCells count="63">
    <mergeCell ref="J9:J10"/>
    <mergeCell ref="A15:J15"/>
    <mergeCell ref="A1:J1"/>
    <mergeCell ref="A2:J2"/>
    <mergeCell ref="A3:J3"/>
    <mergeCell ref="A4:J4"/>
    <mergeCell ref="A5:J5"/>
    <mergeCell ref="A6:J6"/>
    <mergeCell ref="A7:J7"/>
    <mergeCell ref="C8:E8"/>
    <mergeCell ref="A8:A10"/>
    <mergeCell ref="G8:H8"/>
    <mergeCell ref="C9:C10"/>
    <mergeCell ref="D9:D10"/>
    <mergeCell ref="E9:E10"/>
    <mergeCell ref="G9:G10"/>
    <mergeCell ref="H9:H10"/>
    <mergeCell ref="J54:J55"/>
    <mergeCell ref="A70:J70"/>
    <mergeCell ref="A25:A27"/>
    <mergeCell ref="G25:H25"/>
    <mergeCell ref="C26:C27"/>
    <mergeCell ref="D26:D27"/>
    <mergeCell ref="E26:E27"/>
    <mergeCell ref="G26:G27"/>
    <mergeCell ref="H26:H27"/>
    <mergeCell ref="J26:J27"/>
    <mergeCell ref="C25:E25"/>
    <mergeCell ref="C53:E53"/>
    <mergeCell ref="A45:J45"/>
    <mergeCell ref="A53:A55"/>
    <mergeCell ref="G53:H53"/>
    <mergeCell ref="C54:C55"/>
    <mergeCell ref="D54:D55"/>
    <mergeCell ref="E54:E55"/>
    <mergeCell ref="G54:G55"/>
    <mergeCell ref="H54:H55"/>
    <mergeCell ref="A16:J16"/>
    <mergeCell ref="A17:J17"/>
    <mergeCell ref="A18:J18"/>
    <mergeCell ref="A19:J19"/>
    <mergeCell ref="A21:J21"/>
    <mergeCell ref="A23:J23"/>
    <mergeCell ref="A47:J47"/>
    <mergeCell ref="A49:J49"/>
    <mergeCell ref="A51:J51"/>
    <mergeCell ref="A43:J43"/>
    <mergeCell ref="A44:J44"/>
    <mergeCell ref="A72:J72"/>
    <mergeCell ref="A74:J74"/>
    <mergeCell ref="A90:J90"/>
    <mergeCell ref="A91:J91"/>
    <mergeCell ref="A67:J67"/>
    <mergeCell ref="A68:J68"/>
    <mergeCell ref="J77:J78"/>
    <mergeCell ref="A76:A78"/>
    <mergeCell ref="G76:H76"/>
    <mergeCell ref="C77:C78"/>
    <mergeCell ref="D77:D78"/>
    <mergeCell ref="E77:E78"/>
    <mergeCell ref="G77:G78"/>
    <mergeCell ref="H77:H78"/>
    <mergeCell ref="C76:E76"/>
  </mergeCells>
  <pageMargins left="0.25" right="0.25" top="0.5" bottom="0.5" header="0.3" footer="0.3"/>
  <pageSetup scale="80" fitToHeight="0" orientation="landscape" r:id="rId1"/>
  <headerFooter>
    <oddHeader>&amp;L&amp;9Department of Developmental Services (DDS)&amp;R&amp;10July 28, 2017</oddHeader>
  </headerFooter>
  <rowBreaks count="3" manualBreakCount="3">
    <brk id="18" max="16383" man="1"/>
    <brk id="46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 2017 new</vt:lpstr>
      <vt:lpstr>'June 2017 new'!Print_Titles</vt:lpstr>
    </vt:vector>
  </TitlesOfParts>
  <Company>California 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Consumers Transitioning into the Community from Developmental Centers Subject to Closure</dc:title>
  <dc:subject>Number of Consumers Transitioning into the Community from Developmental Centers Subject to Closure</dc:subject>
  <dc:creator>California Department of Developmental Services</dc:creator>
  <cp:keywords>Consumer Transitions, DC Closure</cp:keywords>
  <cp:lastModifiedBy>Administrator</cp:lastModifiedBy>
  <cp:lastPrinted>2017-09-26T17:28:19Z</cp:lastPrinted>
  <dcterms:created xsi:type="dcterms:W3CDTF">2016-11-09T23:50:54Z</dcterms:created>
  <dcterms:modified xsi:type="dcterms:W3CDTF">2017-09-26T17:31:00Z</dcterms:modified>
  <cp:category>Facts and Stats</cp:category>
</cp:coreProperties>
</file>