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actsStats\docs\ResCap\"/>
    </mc:Choice>
  </mc:AlternateContent>
  <bookViews>
    <workbookView xWindow="0" yWindow="0" windowWidth="28800" windowHeight="15390"/>
  </bookViews>
  <sheets>
    <sheet name="Oct 2017" sheetId="1" r:id="rId1"/>
  </sheets>
  <externalReferences>
    <externalReference r:id="rId2"/>
    <externalReference r:id="rId3"/>
    <externalReference r:id="rId4"/>
    <externalReference r:id="rId5"/>
    <externalReference r:id="rId6"/>
    <externalReference r:id="rId7"/>
  </externalReferences>
  <definedNames>
    <definedName name="_20_Client_Characteristics__All_May_1_Closure" localSheetId="0">#REF!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'[4]Projected November Plcmts'!$M$9:$M$9</definedName>
    <definedName name="Month12PDC">'[4]Projected November Plcmts'!#REF!</definedName>
    <definedName name="Month12SDC">'[4]Projected November Plcmts'!$N$9</definedName>
    <definedName name="Month1FDC">'[4]Projected November Plcmts'!#REF!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'[5]Plcmts Orig'!$AF$8:$AF$388</definedName>
    <definedName name="PlaceAmount">'[5]Plcmts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'[5]Plcmts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Titles" localSheetId="0">'Oct 2017'!$1:$3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[6]REFERENCE!$V$2:$V$9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2" i="1" l="1"/>
  <c r="H92" i="1"/>
  <c r="G92" i="1"/>
  <c r="D92" i="1"/>
  <c r="C92" i="1"/>
  <c r="E91" i="1"/>
  <c r="E90" i="1"/>
  <c r="E89" i="1"/>
  <c r="E88" i="1"/>
  <c r="E87" i="1"/>
  <c r="E86" i="1"/>
  <c r="E85" i="1"/>
  <c r="E84" i="1"/>
  <c r="E83" i="1"/>
  <c r="E92" i="1" s="1"/>
  <c r="E13" i="1" s="1"/>
  <c r="A78" i="1"/>
  <c r="A76" i="1"/>
  <c r="J70" i="1"/>
  <c r="H70" i="1"/>
  <c r="G70" i="1"/>
  <c r="D70" i="1"/>
  <c r="D12" i="1" s="1"/>
  <c r="D14" i="1" s="1"/>
  <c r="C70" i="1"/>
  <c r="E69" i="1"/>
  <c r="E68" i="1"/>
  <c r="E67" i="1"/>
  <c r="E66" i="1"/>
  <c r="E65" i="1"/>
  <c r="E64" i="1"/>
  <c r="E63" i="1"/>
  <c r="E62" i="1"/>
  <c r="E61" i="1"/>
  <c r="E60" i="1"/>
  <c r="E59" i="1"/>
  <c r="E58" i="1"/>
  <c r="E57" i="1"/>
  <c r="E56" i="1"/>
  <c r="E70" i="1" s="1"/>
  <c r="E12" i="1" s="1"/>
  <c r="A51" i="1"/>
  <c r="A49" i="1"/>
  <c r="J41" i="1"/>
  <c r="J11" i="1" s="1"/>
  <c r="J14" i="1" s="1"/>
  <c r="H41" i="1"/>
  <c r="H11" i="1" s="1"/>
  <c r="H14" i="1" s="1"/>
  <c r="G41" i="1"/>
  <c r="D41" i="1"/>
  <c r="C41" i="1"/>
  <c r="E40" i="1"/>
  <c r="E39" i="1"/>
  <c r="E38" i="1"/>
  <c r="E37" i="1"/>
  <c r="E36" i="1"/>
  <c r="E35" i="1"/>
  <c r="E34" i="1"/>
  <c r="E33" i="1"/>
  <c r="E32" i="1"/>
  <c r="E31" i="1"/>
  <c r="E30" i="1"/>
  <c r="E29" i="1"/>
  <c r="E28" i="1"/>
  <c r="E41" i="1" s="1"/>
  <c r="E11" i="1" s="1"/>
  <c r="A21" i="1"/>
  <c r="J13" i="1"/>
  <c r="H13" i="1"/>
  <c r="G13" i="1"/>
  <c r="D13" i="1"/>
  <c r="C13" i="1"/>
  <c r="J12" i="1"/>
  <c r="H12" i="1"/>
  <c r="G12" i="1"/>
  <c r="C12" i="1"/>
  <c r="G11" i="1"/>
  <c r="G14" i="1" s="1"/>
  <c r="D11" i="1"/>
  <c r="C11" i="1"/>
  <c r="C14" i="1" s="1"/>
  <c r="E14" i="1" l="1"/>
  <c r="A23" i="1"/>
</calcChain>
</file>

<file path=xl/sharedStrings.xml><?xml version="1.0" encoding="utf-8"?>
<sst xmlns="http://schemas.openxmlformats.org/spreadsheetml/2006/main" count="101" uniqueCount="55">
  <si>
    <r>
      <rPr>
        <b/>
        <sz val="12"/>
        <color theme="1"/>
        <rFont val="Calibri"/>
        <family val="2"/>
        <scheme val="minor"/>
      </rP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</si>
  <si>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October 2017 projected and actual; November 2017 projected</t>
  </si>
  <si>
    <t>Transitions are projected for individual consumers based on scheduled or projected transition review meetings.</t>
  </si>
  <si>
    <t>TABLE 2A: ALL DEVELOPMENTAL CENTERS</t>
  </si>
  <si>
    <t>Developmental Center</t>
  </si>
  <si>
    <t>Fiscal Year 2017-18</t>
  </si>
  <si>
    <t>October 2017</t>
  </si>
  <si>
    <t>November 2017</t>
  </si>
  <si>
    <t>Approved Community Placement Plan (CPP) Transitions</t>
  </si>
  <si>
    <r>
      <t>Total Transitions</t>
    </r>
    <r>
      <rPr>
        <b/>
        <sz val="12"/>
        <rFont val="Calibri"/>
        <family val="2"/>
        <scheme val="minor"/>
      </rPr>
      <t xml:space="preserve"> Through October 2017</t>
    </r>
  </si>
  <si>
    <r>
      <t xml:space="preserve">Remaining Transitions </t>
    </r>
    <r>
      <rPr>
        <b/>
        <vertAlign val="superscript"/>
        <sz val="12"/>
        <rFont val="Calibri"/>
        <family val="2"/>
        <scheme val="minor"/>
      </rPr>
      <t>1</t>
    </r>
  </si>
  <si>
    <t>Projected</t>
  </si>
  <si>
    <t>Actual</t>
  </si>
  <si>
    <r>
      <t xml:space="preserve">FDC - Fairview </t>
    </r>
    <r>
      <rPr>
        <vertAlign val="superscript"/>
        <sz val="12"/>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</si>
  <si>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</si>
  <si>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</si>
  <si>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</si>
  <si>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</si>
  <si>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</si>
  <si>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</si>
  <si>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</si>
  <si>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</si>
  <si>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t>ACRC - Alta California</t>
  </si>
  <si>
    <t>ELARC - Eastern Los Angeles</t>
  </si>
  <si>
    <r>
      <t xml:space="preserve">FDLRC - Frank D. Lanterman </t>
    </r>
    <r>
      <rPr>
        <vertAlign val="superscript"/>
        <sz val="12"/>
        <color theme="1"/>
        <rFont val="Calibri"/>
        <family val="2"/>
        <scheme val="minor"/>
      </rPr>
      <t>1</t>
    </r>
  </si>
  <si>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</si>
  <si>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</si>
  <si>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</si>
  <si>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</si>
  <si>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</si>
  <si>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</si>
  <si>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</si>
  <si>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</si>
  <si>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</si>
  <si>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</si>
  <si>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Note: Excludes consumers in the acute crisis center.</t>
  </si>
  <si>
    <t>TABLE 2C: PORTERVILLE DEVELOPMENTAL CENTER</t>
  </si>
  <si>
    <t>Remaining Transitions</t>
  </si>
  <si>
    <t>CVRC - Central Valley</t>
  </si>
  <si>
    <t>FDLRC - Frank D Lanterman</t>
  </si>
  <si>
    <t>FNRC - Far Northern</t>
  </si>
  <si>
    <t>KRC - Kern</t>
  </si>
  <si>
    <t>RCRC - Redwood Coast</t>
  </si>
  <si>
    <t>VMRC - Valley Mountain</t>
  </si>
  <si>
    <t>TOTAL</t>
  </si>
  <si>
    <t xml:space="preserve">Notes: Excludes consumers in the secure treatment program.  ( ) indicates that total transitions exceed the CPP projection.  </t>
  </si>
  <si>
    <t>TABLE 2D: SONOMA DEVELOPMENTAL CENTER</t>
  </si>
  <si>
    <r>
      <t xml:space="preserve">Total Transitions </t>
    </r>
    <r>
      <rPr>
        <b/>
        <sz val="12"/>
        <rFont val="Calibri"/>
        <family val="2"/>
        <scheme val="minor"/>
      </rPr>
      <t>Through October 2017</t>
    </r>
  </si>
  <si>
    <r>
      <t xml:space="preserve">Actual </t>
    </r>
    <r>
      <rPr>
        <b/>
        <vertAlign val="superscript"/>
        <sz val="12"/>
        <rFont val="Calibri"/>
        <family val="2"/>
        <scheme val="minor"/>
      </rPr>
      <t>2</t>
    </r>
  </si>
  <si>
    <t>GGRC - Golden Gate</t>
  </si>
  <si>
    <t>NBRC - North Bay</t>
  </si>
  <si>
    <t>RCEB - East Bay</t>
  </si>
  <si>
    <r>
      <t>TOTAL</t>
    </r>
    <r>
      <rPr>
        <b/>
        <vertAlign val="superscript"/>
        <sz val="12"/>
        <rFont val="Calibri"/>
        <family val="2"/>
        <scheme val="minor"/>
      </rPr>
      <t xml:space="preserve"> 2</t>
    </r>
  </si>
  <si>
    <t xml:space="preserve">Notes: Excludes consumers in the acute crisis center.   </t>
  </si>
  <si>
    <r>
      <rPr>
        <vertAlign val="superscript"/>
        <sz val="11"/>
        <color theme="1"/>
        <rFont val="Calibri"/>
        <family val="2"/>
        <scheme val="minor"/>
      </rPr>
      <t>2</t>
    </r>
    <r>
      <rPr>
        <sz val="11"/>
        <color theme="1"/>
        <rFont val="Calibri"/>
        <family val="2"/>
        <scheme val="minor"/>
      </rPr>
      <t xml:space="preserve"> 39 additional individuals transitioned into the community as therapeutic leave in October.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</si>
</sst>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1"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2"/>
      <color theme="1"/>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b/>
      <sz val="11"/>
      <color rgb="FFFF0000"/>
      <name val="Calibri"/>
      <family val="2"/>
      <scheme val="minor"/>
    </font>
    <font>
      <sz val="9"/>
      <color theme="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80">
    <xf numFmtId="0" fontId="0" fillId="0" borderId="0" xfId="0"/>
    <xf numFmtId="0" fontId="4" fillId="0" borderId="0" xfId="1" applyFont="1" applyFill="1"/>
    <xf numFmtId="0" fontId="5" fillId="0" borderId="0" xfId="1" applyFont="1" applyFill="1"/>
    <xf numFmtId="0" fontId="5" fillId="0" borderId="0" xfId="0" applyFont="1" applyFill="1" applyBorder="1" applyAlignment="1">
      <alignment wrapText="1"/>
    </xf>
    <xf numFmtId="0" fontId="8" fillId="0" borderId="0" xfId="1" applyFont="1" applyFill="1" applyBorder="1" applyAlignment="1">
      <alignment wrapText="1"/>
    </xf>
    <xf numFmtId="0" fontId="9" fillId="0" borderId="0" xfId="1" applyFont="1" applyFill="1"/>
    <xf numFmtId="0" fontId="4" fillId="4" borderId="3" xfId="1" applyFont="1" applyFill="1" applyBorder="1" applyAlignment="1">
      <alignment vertical="center"/>
    </xf>
    <xf numFmtId="0" fontId="3" fillId="3" borderId="4" xfId="2" quotePrefix="1" applyNumberFormat="1" applyFont="1" applyFill="1" applyBorder="1" applyAlignment="1">
      <alignment horizontal="center" vertical="center"/>
    </xf>
    <xf numFmtId="0" fontId="10"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4"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4"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0" fillId="5" borderId="4" xfId="1" applyFont="1" applyFill="1" applyBorder="1" applyAlignment="1">
      <alignment vertical="center"/>
    </xf>
    <xf numFmtId="0" fontId="10" fillId="4" borderId="6" xfId="1" applyFont="1" applyFill="1" applyBorder="1" applyAlignment="1">
      <alignment vertical="center"/>
    </xf>
    <xf numFmtId="1" fontId="10" fillId="5" borderId="4" xfId="2" applyNumberFormat="1" applyFont="1" applyFill="1" applyBorder="1" applyAlignment="1">
      <alignment horizontal="center" vertical="center"/>
    </xf>
    <xf numFmtId="164" fontId="10"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0" xfId="1" applyFont="1" applyFill="1" applyAlignment="1"/>
    <xf numFmtId="0" fontId="2" fillId="0" borderId="0" xfId="1" applyFont="1" applyFill="1"/>
    <xf numFmtId="0" fontId="2" fillId="0" borderId="0" xfId="1" applyFont="1" applyFill="1" applyAlignment="1">
      <alignment horizontal="left"/>
    </xf>
    <xf numFmtId="0" fontId="2" fillId="0" borderId="0" xfId="0" applyFont="1" applyFill="1" applyBorder="1" applyAlignment="1"/>
    <xf numFmtId="0" fontId="3" fillId="0" borderId="0" xfId="1" applyFont="1" applyBorder="1" applyAlignment="1">
      <alignment wrapText="1"/>
    </xf>
    <xf numFmtId="0" fontId="15" fillId="0" borderId="0" xfId="3" applyFont="1" applyBorder="1" applyAlignment="1"/>
    <xf numFmtId="0" fontId="9" fillId="0" borderId="0" xfId="1" applyFont="1"/>
    <xf numFmtId="0" fontId="16" fillId="0" borderId="0" xfId="3" applyFont="1" applyBorder="1" applyAlignment="1"/>
    <xf numFmtId="0" fontId="2" fillId="0" borderId="0" xfId="1" applyFont="1"/>
    <xf numFmtId="0" fontId="16" fillId="0" borderId="0" xfId="3" applyFont="1" applyBorder="1" applyAlignment="1">
      <alignment vertical="center" wrapText="1"/>
    </xf>
    <xf numFmtId="0" fontId="17" fillId="0" borderId="0" xfId="3" applyFont="1" applyBorder="1" applyAlignment="1">
      <alignment wrapText="1"/>
    </xf>
    <xf numFmtId="0" fontId="4"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4"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164" fontId="4" fillId="0" borderId="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0" fontId="12" fillId="0" borderId="0" xfId="1" applyFont="1" applyAlignment="1">
      <alignment horizontal="left"/>
    </xf>
    <xf numFmtId="0" fontId="18" fillId="0" borderId="0" xfId="0" applyFont="1" applyFill="1" applyBorder="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0" fontId="19" fillId="0" borderId="0" xfId="3" applyFont="1" applyBorder="1" applyAlignment="1"/>
    <xf numFmtId="0" fontId="5" fillId="0" borderId="0" xfId="1" applyFont="1"/>
    <xf numFmtId="1" fontId="4" fillId="0" borderId="0" xfId="1" applyNumberFormat="1" applyFont="1"/>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4" xfId="1" applyFont="1" applyFill="1" applyBorder="1" applyAlignment="1">
      <alignment horizontal="left" vertical="center"/>
    </xf>
    <xf numFmtId="0" fontId="2" fillId="0" borderId="0" xfId="0" applyFont="1" applyFill="1" applyAlignment="1">
      <alignment horizontal="left"/>
    </xf>
    <xf numFmtId="0" fontId="20" fillId="0" borderId="0" xfId="0" applyFont="1" applyFill="1" applyAlignment="1">
      <alignment horizontal="left"/>
    </xf>
    <xf numFmtId="0" fontId="0" fillId="0" borderId="0" xfId="1" applyFont="1" applyFill="1" applyAlignment="1">
      <alignment horizontal="left"/>
    </xf>
    <xf numFmtId="0" fontId="9" fillId="0" borderId="0" xfId="1" applyFont="1" applyFill="1" applyAlignment="1">
      <alignment horizontal="left"/>
    </xf>
    <xf numFmtId="0" fontId="4" fillId="0" borderId="0" xfId="1" applyFont="1" applyAlignment="1">
      <alignment horizontal="center"/>
    </xf>
    <xf numFmtId="0" fontId="2" fillId="0" borderId="3" xfId="0" applyFont="1" applyFill="1" applyBorder="1" applyAlignment="1">
      <alignment horizontal="left"/>
    </xf>
    <xf numFmtId="0" fontId="0" fillId="0" borderId="0" xfId="0" applyFont="1" applyFill="1" applyBorder="1" applyAlignment="1">
      <alignment horizontal="left" wrapText="1"/>
    </xf>
    <xf numFmtId="0" fontId="2" fillId="0" borderId="0" xfId="0" applyFont="1" applyFill="1" applyBorder="1" applyAlignment="1">
      <alignment horizontal="left" wrapText="1"/>
    </xf>
    <xf numFmtId="0" fontId="16" fillId="0" borderId="0" xfId="3" applyFont="1" applyBorder="1" applyAlignment="1">
      <alignment horizontal="left" vertical="center" wrapText="1"/>
    </xf>
    <xf numFmtId="0" fontId="10" fillId="3" borderId="4"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6" fillId="0" borderId="0" xfId="3" applyFont="1" applyBorder="1" applyAlignment="1">
      <alignment horizontal="left"/>
    </xf>
    <xf numFmtId="0" fontId="3" fillId="0" borderId="0" xfId="0" applyFont="1" applyFill="1" applyBorder="1" applyAlignment="1">
      <alignment horizontal="center" wrapText="1"/>
    </xf>
    <xf numFmtId="0" fontId="0" fillId="0" borderId="0" xfId="0" applyFont="1" applyFill="1" applyBorder="1" applyAlignment="1">
      <alignment horizontal="left"/>
    </xf>
    <xf numFmtId="0" fontId="2" fillId="0" borderId="0" xfId="0" applyFont="1" applyFill="1" applyBorder="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3" xfId="0" applyFont="1" applyFill="1" applyBorder="1" applyAlignment="1">
      <alignment horizontal="center" wrapText="1"/>
    </xf>
    <xf numFmtId="0" fontId="7" fillId="0" borderId="0" xfId="0" applyFont="1" applyFill="1" applyBorder="1" applyAlignment="1">
      <alignment horizontal="center" vertical="center"/>
    </xf>
    <xf numFmtId="0" fontId="10" fillId="3" borderId="4" xfId="0" applyFont="1" applyFill="1" applyBorder="1" applyAlignment="1">
      <alignment horizontal="center" vertical="center"/>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October%202017%20Online%20Transition%20Report\worksheet%20for%20Oct17ClosureTransi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(EBSH-4bed)</v>
          </cell>
          <cell r="D11" t="str">
            <v>CPP District Manager</v>
          </cell>
          <cell r="H11" t="str">
            <v>EBSH-4bed</v>
          </cell>
          <cell r="M11" t="str">
            <v>2014-15</v>
          </cell>
          <cell r="R11" t="str">
            <v>NBRC</v>
          </cell>
        </row>
        <row r="12">
          <cell r="A12" t="str">
            <v>Residential (EBSH-Autism-4bed)</v>
          </cell>
          <cell r="D12" t="str">
            <v>Crisis Home Liaison</v>
          </cell>
          <cell r="H12" t="str">
            <v>EBSH-Autism-4bed</v>
          </cell>
          <cell r="M12" t="str">
            <v>2015-16</v>
          </cell>
          <cell r="R12" t="str">
            <v>NLACRC</v>
          </cell>
        </row>
        <row r="13">
          <cell r="A13" t="str">
            <v>Residential (EBSH-Mental Health-4bed)</v>
          </cell>
          <cell r="D13" t="str">
            <v>DC Liaison</v>
          </cell>
          <cell r="H13" t="str">
            <v>EBSH-Mental Health-4bed</v>
          </cell>
          <cell r="M13" t="str">
            <v>2016-17</v>
          </cell>
          <cell r="R13" t="str">
            <v>RCEB</v>
          </cell>
        </row>
        <row r="14">
          <cell r="A14" t="str">
            <v>Residential (EBSH-Nursing-4bed)</v>
          </cell>
          <cell r="D14" t="str">
            <v>DC Placement Worker</v>
          </cell>
          <cell r="H14" t="str">
            <v>EBSH-Nursing-4bed</v>
          </cell>
          <cell r="M14" t="str">
            <v>2017-18</v>
          </cell>
          <cell r="R14" t="str">
            <v>RCOC</v>
          </cell>
        </row>
        <row r="15">
          <cell r="A15" t="str">
            <v>Residential (EBSH-Sensory-4bed)</v>
          </cell>
          <cell r="D15" t="str">
            <v>DC Supervisor</v>
          </cell>
          <cell r="H15" t="str">
            <v>EBSH-Sensory-4bed</v>
          </cell>
          <cell r="M15" t="str">
            <v>2018-19</v>
          </cell>
          <cell r="R15" t="str">
            <v>RCRC</v>
          </cell>
        </row>
        <row r="16">
          <cell r="A16" t="str">
            <v>Residential (ICF-DDCN)</v>
          </cell>
          <cell r="D16" t="str">
            <v>Deflection Coordinator</v>
          </cell>
          <cell r="H16" t="str">
            <v>ICF-DDCN</v>
          </cell>
          <cell r="M16" t="str">
            <v>2019-20</v>
          </cell>
          <cell r="R16" t="str">
            <v>SARC</v>
          </cell>
        </row>
        <row r="17">
          <cell r="A17" t="str">
            <v>Residential (ICF-DDN)</v>
          </cell>
          <cell r="D17" t="str">
            <v>Deflection Crisis Coordinator</v>
          </cell>
          <cell r="H17" t="str">
            <v>ICF-DDN</v>
          </cell>
          <cell r="R17" t="str">
            <v>SCLARC</v>
          </cell>
        </row>
        <row r="18">
          <cell r="A18" t="str">
            <v>Residential (ICF-DDH)</v>
          </cell>
          <cell r="D18" t="str">
            <v>Dietician</v>
          </cell>
          <cell r="H18" t="str">
            <v>ICF-DDH</v>
          </cell>
          <cell r="R18" t="str">
            <v>SDRC</v>
          </cell>
        </row>
        <row r="19">
          <cell r="A19" t="str">
            <v>Residential (CCF-L4i)</v>
          </cell>
          <cell r="D19" t="str">
            <v>Essential Lifestyle Planner</v>
          </cell>
          <cell r="H19" t="str">
            <v>CCF-L1</v>
          </cell>
          <cell r="R19" t="str">
            <v>SGPRC</v>
          </cell>
        </row>
        <row r="20">
          <cell r="A20" t="str">
            <v>Residential (SLS)</v>
          </cell>
          <cell r="D20" t="str">
            <v>Forensic Services Specialist</v>
          </cell>
          <cell r="H20" t="str">
            <v>CCF-L2-Owner</v>
          </cell>
          <cell r="R20" t="str">
            <v>TCRC</v>
          </cell>
        </row>
        <row r="21">
          <cell r="A21" t="str">
            <v>Residential (FHA-2bed)</v>
          </cell>
          <cell r="D21" t="str">
            <v>Health Care Community Specialist (LDC)</v>
          </cell>
          <cell r="H21" t="str">
            <v>CCF-L3-Staff</v>
          </cell>
          <cell r="R21" t="str">
            <v>VMRC</v>
          </cell>
        </row>
        <row r="22">
          <cell r="A22" t="str">
            <v>Residential (FTH-3bed)</v>
          </cell>
          <cell r="D22" t="str">
            <v>Housing Developer</v>
          </cell>
          <cell r="H22" t="str">
            <v>CCF-L3-Owner</v>
          </cell>
          <cell r="R22" t="str">
            <v>WRC</v>
          </cell>
        </row>
        <row r="23">
          <cell r="A23" t="str">
            <v>Community Crisis Home (CCH)</v>
          </cell>
          <cell r="D23" t="str">
            <v>Housing Services &amp; Resource Specialist (LDC)</v>
          </cell>
          <cell r="H23" t="str">
            <v>CCF-L3-Staff</v>
          </cell>
        </row>
        <row r="24">
          <cell r="A24" t="str">
            <v>Crisis Services Residential (CSR)</v>
          </cell>
          <cell r="D24" t="str">
            <v>Intensive Service Specialist</v>
          </cell>
          <cell r="H24" t="str">
            <v>CCF-L4a</v>
          </cell>
        </row>
        <row r="25">
          <cell r="A25" t="str">
            <v>Crisis Services Step Down (CSSD)</v>
          </cell>
          <cell r="D25" t="str">
            <v>Legal Services Coordinator</v>
          </cell>
          <cell r="H25" t="str">
            <v>CCF-L4b</v>
          </cell>
        </row>
        <row r="26">
          <cell r="A26" t="str">
            <v>10bed or Larger Facility (10+LF)</v>
          </cell>
          <cell r="D26" t="str">
            <v>Local Plan Coordinator</v>
          </cell>
          <cell r="H26" t="str">
            <v>CCF-L4c</v>
          </cell>
        </row>
        <row r="27">
          <cell r="A27" t="str">
            <v>Transition Home (TH)</v>
          </cell>
          <cell r="D27" t="str">
            <v>Manager/Supervisor</v>
          </cell>
          <cell r="H27" t="str">
            <v>CCF-L4d</v>
          </cell>
        </row>
        <row r="28">
          <cell r="A28" t="str">
            <v>Multi Family</v>
          </cell>
          <cell r="D28" t="str">
            <v>Nurse Specialist</v>
          </cell>
          <cell r="H28" t="str">
            <v>CCF-L4e</v>
          </cell>
        </row>
        <row r="29">
          <cell r="A29" t="str">
            <v>Community Access Services</v>
          </cell>
          <cell r="D29" t="str">
            <v>Occupational Therapist</v>
          </cell>
          <cell r="H29" t="str">
            <v>CCF-L4f</v>
          </cell>
        </row>
        <row r="30">
          <cell r="A30" t="str">
            <v>Day Program</v>
          </cell>
          <cell r="D30" t="str">
            <v>Oral Health Care Coordinator (LDC)</v>
          </cell>
          <cell r="H30" t="str">
            <v>CCF-L4g</v>
          </cell>
        </row>
        <row r="31">
          <cell r="A31" t="str">
            <v>Training</v>
          </cell>
          <cell r="D31" t="str">
            <v>Pharmacist</v>
          </cell>
          <cell r="H31" t="str">
            <v>CCF-L4h</v>
          </cell>
        </row>
        <row r="32">
          <cell r="A32" t="str">
            <v>Transportation</v>
          </cell>
          <cell r="D32" t="str">
            <v>Physical Therapist</v>
          </cell>
          <cell r="H32" t="str">
            <v>CCF-L4i</v>
          </cell>
        </row>
        <row r="33">
          <cell r="A33" t="str">
            <v>Behavioral Services</v>
          </cell>
          <cell r="D33" t="str">
            <v>Physician</v>
          </cell>
          <cell r="H33" t="str">
            <v>ILS</v>
          </cell>
        </row>
        <row r="34">
          <cell r="A34" t="str">
            <v>Crisis Support Services</v>
          </cell>
          <cell r="D34" t="str">
            <v>Placement Specialist</v>
          </cell>
          <cell r="H34" t="str">
            <v>SLS</v>
          </cell>
        </row>
        <row r="35">
          <cell r="A35" t="str">
            <v>Dental Services</v>
          </cell>
          <cell r="D35" t="str">
            <v>Project Assistant</v>
          </cell>
          <cell r="H35" t="str">
            <v>FHA</v>
          </cell>
        </row>
        <row r="36">
          <cell r="A36" t="str">
            <v>Health Services</v>
          </cell>
          <cell r="D36" t="str">
            <v>Project Coordinator</v>
          </cell>
          <cell r="H36" t="str">
            <v>FTH</v>
          </cell>
        </row>
        <row r="37">
          <cell r="A37" t="str">
            <v>Medical Consultation</v>
          </cell>
          <cell r="D37" t="str">
            <v>Project Director</v>
          </cell>
          <cell r="H37" t="str">
            <v>CCH</v>
          </cell>
        </row>
        <row r="38">
          <cell r="A38" t="str">
            <v>Psychiatric Treatment</v>
          </cell>
          <cell r="D38" t="str">
            <v>Psychiatrist</v>
          </cell>
          <cell r="H38" t="str">
            <v>CSR</v>
          </cell>
        </row>
        <row r="39">
          <cell r="A39" t="str">
            <v>Transition Crisis Team</v>
          </cell>
          <cell r="D39" t="str">
            <v>Psychologist</v>
          </cell>
          <cell r="H39" t="str">
            <v>CSSD</v>
          </cell>
        </row>
        <row r="40">
          <cell r="A40" t="str">
            <v>NPO Start Up Funding</v>
          </cell>
          <cell r="D40" t="str">
            <v>Quality Assurance Manager</v>
          </cell>
          <cell r="H40" t="str">
            <v>10+LF</v>
          </cell>
        </row>
        <row r="41">
          <cell r="A41" t="str">
            <v>NPO Administrative Support</v>
          </cell>
          <cell r="D41" t="str">
            <v>Quality Assurance Specialist</v>
          </cell>
          <cell r="H41" t="str">
            <v>Transition Home</v>
          </cell>
        </row>
        <row r="42">
          <cell r="A42" t="str">
            <v>Other</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db 11-3-17"/>
      <sheetName val="Projected November Plcmts"/>
      <sheetName val="DCD Placements"/>
      <sheetName val="Placements since Closure Anncmt"/>
      <sheetName val="Non-Closure Master Client List"/>
      <sheetName val="Oct 2017 -DRAFT"/>
      <sheetName val="reconcile OCT projected"/>
      <sheetName val="email re plcmt projection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showGridLines="0" tabSelected="1" view="pageBreakPreview" zoomScale="80" zoomScaleNormal="80" zoomScaleSheetLayoutView="80" zoomScalePageLayoutView="90" workbookViewId="0">
      <selection activeCell="A16" sqref="A16:J16"/>
    </sheetView>
  </sheetViews>
  <sheetFormatPr defaultRowHeight="15.75" x14ac:dyDescent="0.25"/>
  <cols>
    <col min="1" max="1" width="39.28515625" style="10" customWidth="1"/>
    <col min="2" max="2" width="0.7109375" style="10" customWidth="1"/>
    <col min="3" max="3" width="22.85546875" style="10" customWidth="1"/>
    <col min="4" max="4" width="22.85546875" style="55" customWidth="1"/>
    <col min="5" max="5" width="24.28515625" style="55" customWidth="1"/>
    <col min="6" max="6" width="0.7109375" style="10" customWidth="1"/>
    <col min="7" max="7" width="22.85546875" style="10" customWidth="1"/>
    <col min="8" max="8" width="22.85546875" style="55" customWidth="1"/>
    <col min="9" max="9" width="0.5703125" style="10" customWidth="1"/>
    <col min="10" max="10" width="22.85546875" style="10" customWidth="1"/>
    <col min="11" max="11" width="20.28515625" style="55" customWidth="1"/>
    <col min="12" max="16" width="9.140625" style="10"/>
    <col min="17" max="17" width="10" style="10" customWidth="1"/>
    <col min="18" max="16384" width="9.140625" style="10"/>
  </cols>
  <sheetData>
    <row r="1" spans="1:11" s="1" customFormat="1" ht="44.25" customHeight="1" x14ac:dyDescent="0.25">
      <c r="A1" s="73" t="s">
        <v>0</v>
      </c>
      <c r="B1" s="74"/>
      <c r="C1" s="74"/>
      <c r="D1" s="74"/>
      <c r="E1" s="74"/>
      <c r="F1" s="74"/>
      <c r="G1" s="74"/>
      <c r="H1" s="74"/>
      <c r="I1" s="74"/>
      <c r="J1" s="74"/>
    </row>
    <row r="2" spans="1:11" s="2" customFormat="1" ht="15.75" customHeight="1" x14ac:dyDescent="0.25">
      <c r="A2" s="75" t="s">
        <v>1</v>
      </c>
      <c r="B2" s="76"/>
      <c r="C2" s="76"/>
      <c r="D2" s="76"/>
      <c r="E2" s="76"/>
      <c r="F2" s="76"/>
      <c r="G2" s="76"/>
      <c r="H2" s="76"/>
      <c r="I2" s="76"/>
      <c r="J2" s="76"/>
    </row>
    <row r="3" spans="1:11" s="2" customFormat="1" ht="12" x14ac:dyDescent="0.2">
      <c r="A3" s="77"/>
      <c r="B3" s="77"/>
      <c r="C3" s="77"/>
      <c r="D3" s="77"/>
      <c r="E3" s="77"/>
      <c r="F3" s="77"/>
      <c r="G3" s="77"/>
      <c r="H3" s="77"/>
      <c r="I3" s="77"/>
      <c r="J3" s="77"/>
    </row>
    <row r="4" spans="1:11" s="1" customFormat="1" x14ac:dyDescent="0.25">
      <c r="A4" s="78" t="s">
        <v>2</v>
      </c>
      <c r="B4" s="78"/>
      <c r="C4" s="78"/>
      <c r="D4" s="78"/>
      <c r="E4" s="78"/>
      <c r="F4" s="78"/>
      <c r="G4" s="78"/>
      <c r="H4" s="78"/>
      <c r="I4" s="78"/>
      <c r="J4" s="78"/>
    </row>
    <row r="5" spans="1:11" s="2" customFormat="1" ht="12" x14ac:dyDescent="0.2">
      <c r="A5" s="3"/>
      <c r="B5" s="3"/>
      <c r="C5" s="3"/>
      <c r="D5" s="3"/>
      <c r="E5" s="3"/>
      <c r="F5" s="3"/>
      <c r="G5" s="3"/>
      <c r="H5" s="3"/>
      <c r="I5" s="3"/>
      <c r="J5" s="3"/>
    </row>
    <row r="6" spans="1:11" s="1" customFormat="1" ht="15.75" customHeight="1" x14ac:dyDescent="0.25">
      <c r="A6" s="70" t="s">
        <v>3</v>
      </c>
      <c r="B6" s="70"/>
      <c r="C6" s="70"/>
      <c r="D6" s="70"/>
      <c r="E6" s="70"/>
      <c r="F6" s="70"/>
      <c r="G6" s="70"/>
      <c r="H6" s="70"/>
      <c r="I6" s="70"/>
      <c r="J6" s="70"/>
    </row>
    <row r="7" spans="1:11" s="5" customFormat="1" ht="12.75" x14ac:dyDescent="0.2">
      <c r="A7" s="4"/>
      <c r="B7" s="4"/>
      <c r="C7" s="4"/>
      <c r="D7" s="4"/>
      <c r="E7" s="4"/>
      <c r="F7" s="4"/>
      <c r="G7" s="4"/>
      <c r="H7" s="4"/>
      <c r="I7" s="4"/>
      <c r="J7" s="4"/>
    </row>
    <row r="8" spans="1:11" s="1" customFormat="1" ht="20.100000000000001" customHeight="1" x14ac:dyDescent="0.25">
      <c r="A8" s="79" t="s">
        <v>4</v>
      </c>
      <c r="B8" s="6"/>
      <c r="C8" s="61" t="s">
        <v>5</v>
      </c>
      <c r="D8" s="62"/>
      <c r="E8" s="63"/>
      <c r="F8" s="6"/>
      <c r="G8" s="64" t="s">
        <v>6</v>
      </c>
      <c r="H8" s="65"/>
      <c r="I8" s="6"/>
      <c r="J8" s="7" t="s">
        <v>7</v>
      </c>
    </row>
    <row r="9" spans="1:11" ht="33" customHeight="1" x14ac:dyDescent="0.25">
      <c r="A9" s="79"/>
      <c r="B9" s="8"/>
      <c r="C9" s="68" t="s">
        <v>8</v>
      </c>
      <c r="D9" s="68" t="s">
        <v>9</v>
      </c>
      <c r="E9" s="68" t="s">
        <v>10</v>
      </c>
      <c r="F9" s="9"/>
      <c r="G9" s="68" t="s">
        <v>11</v>
      </c>
      <c r="H9" s="68" t="s">
        <v>12</v>
      </c>
      <c r="I9" s="9"/>
      <c r="J9" s="68" t="s">
        <v>11</v>
      </c>
      <c r="K9" s="10"/>
    </row>
    <row r="10" spans="1:11" ht="33" customHeight="1" x14ac:dyDescent="0.25">
      <c r="A10" s="79"/>
      <c r="B10" s="8"/>
      <c r="C10" s="68"/>
      <c r="D10" s="68"/>
      <c r="E10" s="68"/>
      <c r="F10" s="9"/>
      <c r="G10" s="68"/>
      <c r="H10" s="68"/>
      <c r="I10" s="9"/>
      <c r="J10" s="68"/>
      <c r="K10" s="10"/>
    </row>
    <row r="11" spans="1:11" ht="20.100000000000001" customHeight="1" x14ac:dyDescent="0.25">
      <c r="A11" s="11" t="s">
        <v>13</v>
      </c>
      <c r="B11" s="12"/>
      <c r="C11" s="13">
        <f>C41</f>
        <v>95</v>
      </c>
      <c r="D11" s="13">
        <f>D41</f>
        <v>18</v>
      </c>
      <c r="E11" s="14">
        <f>E41</f>
        <v>78</v>
      </c>
      <c r="F11" s="9"/>
      <c r="G11" s="13">
        <f>G41</f>
        <v>6</v>
      </c>
      <c r="H11" s="13">
        <f>H41</f>
        <v>7</v>
      </c>
      <c r="I11" s="9"/>
      <c r="J11" s="13">
        <f>J41</f>
        <v>4</v>
      </c>
      <c r="K11" s="10"/>
    </row>
    <row r="12" spans="1:11" ht="20.100000000000001" customHeight="1" x14ac:dyDescent="0.25">
      <c r="A12" s="15" t="s">
        <v>14</v>
      </c>
      <c r="B12" s="12"/>
      <c r="C12" s="16">
        <f>C70</f>
        <v>32</v>
      </c>
      <c r="D12" s="16">
        <f>D70</f>
        <v>13</v>
      </c>
      <c r="E12" s="17">
        <f>E70</f>
        <v>19</v>
      </c>
      <c r="F12" s="9"/>
      <c r="G12" s="16">
        <f>G70</f>
        <v>3</v>
      </c>
      <c r="H12" s="16">
        <f>H70</f>
        <v>6</v>
      </c>
      <c r="I12" s="9"/>
      <c r="J12" s="16">
        <f>J70</f>
        <v>6</v>
      </c>
      <c r="K12" s="10"/>
    </row>
    <row r="13" spans="1:11" ht="20.100000000000001" customHeight="1" x14ac:dyDescent="0.25">
      <c r="A13" s="11" t="s">
        <v>15</v>
      </c>
      <c r="B13" s="12"/>
      <c r="C13" s="13">
        <f>C92</f>
        <v>184</v>
      </c>
      <c r="D13" s="18">
        <f>D92</f>
        <v>15</v>
      </c>
      <c r="E13" s="14">
        <f>E92</f>
        <v>169</v>
      </c>
      <c r="F13" s="9"/>
      <c r="G13" s="13">
        <f>G92</f>
        <v>41</v>
      </c>
      <c r="H13" s="13">
        <f>H92</f>
        <v>3</v>
      </c>
      <c r="I13" s="9"/>
      <c r="J13" s="13">
        <f>J92</f>
        <v>44</v>
      </c>
      <c r="K13" s="10"/>
    </row>
    <row r="14" spans="1:11" ht="20.100000000000001" customHeight="1" x14ac:dyDescent="0.25">
      <c r="A14" s="19" t="s">
        <v>16</v>
      </c>
      <c r="B14" s="20"/>
      <c r="C14" s="21">
        <f>SUM(C11:C13)</f>
        <v>311</v>
      </c>
      <c r="D14" s="21">
        <f>SUM(D11:D13)</f>
        <v>46</v>
      </c>
      <c r="E14" s="22">
        <f>SUM(E11:E13)</f>
        <v>266</v>
      </c>
      <c r="F14" s="23"/>
      <c r="G14" s="21">
        <f>SUM(G11:G13)</f>
        <v>50</v>
      </c>
      <c r="H14" s="21">
        <f>SUM(H11:H13)</f>
        <v>16</v>
      </c>
      <c r="I14" s="23"/>
      <c r="J14" s="21">
        <f>SUM(J11:J13)</f>
        <v>54</v>
      </c>
      <c r="K14" s="10"/>
    </row>
    <row r="15" spans="1:11" s="25" customFormat="1" ht="15" x14ac:dyDescent="0.25">
      <c r="A15" s="56" t="s">
        <v>17</v>
      </c>
      <c r="B15" s="56"/>
      <c r="C15" s="56"/>
      <c r="D15" s="56"/>
      <c r="E15" s="56"/>
      <c r="F15" s="56"/>
      <c r="G15" s="56"/>
      <c r="H15" s="56"/>
      <c r="I15" s="56"/>
      <c r="J15" s="56"/>
      <c r="K15" s="24"/>
    </row>
    <row r="16" spans="1:11" s="25" customFormat="1" ht="15" x14ac:dyDescent="0.25">
      <c r="A16" s="72" t="s">
        <v>18</v>
      </c>
      <c r="B16" s="72"/>
      <c r="C16" s="72"/>
      <c r="D16" s="72"/>
      <c r="E16" s="72"/>
      <c r="F16" s="72"/>
      <c r="G16" s="72"/>
      <c r="H16" s="72"/>
      <c r="I16" s="72"/>
      <c r="J16" s="72"/>
      <c r="K16" s="24"/>
    </row>
    <row r="17" spans="1:11" s="25" customFormat="1" ht="17.25" x14ac:dyDescent="0.25">
      <c r="A17" s="71" t="s">
        <v>19</v>
      </c>
      <c r="B17" s="72"/>
      <c r="C17" s="72"/>
      <c r="D17" s="72"/>
      <c r="E17" s="72"/>
      <c r="F17" s="72"/>
      <c r="G17" s="72"/>
      <c r="H17" s="72"/>
      <c r="I17" s="72"/>
      <c r="J17" s="72"/>
      <c r="K17" s="26"/>
    </row>
    <row r="18" spans="1:11" s="25" customFormat="1" ht="15" x14ac:dyDescent="0.25">
      <c r="A18" s="27"/>
      <c r="B18" s="27"/>
      <c r="C18" s="27"/>
      <c r="D18" s="27"/>
      <c r="E18" s="27"/>
      <c r="F18" s="27"/>
      <c r="G18" s="27"/>
      <c r="H18" s="27"/>
      <c r="I18" s="27"/>
      <c r="J18" s="27"/>
      <c r="K18" s="26"/>
    </row>
    <row r="19" spans="1:11" ht="15.75" customHeight="1" x14ac:dyDescent="0.25">
      <c r="A19" s="70" t="s">
        <v>20</v>
      </c>
      <c r="B19" s="70"/>
      <c r="C19" s="70"/>
      <c r="D19" s="70"/>
      <c r="E19" s="70"/>
      <c r="F19" s="70"/>
      <c r="G19" s="70"/>
      <c r="H19" s="70"/>
      <c r="I19" s="70"/>
      <c r="J19" s="70"/>
      <c r="K19" s="28"/>
    </row>
    <row r="20" spans="1:11" s="30" customFormat="1" ht="15" customHeight="1" x14ac:dyDescent="0.2">
      <c r="A20" s="29"/>
      <c r="B20" s="29"/>
      <c r="C20" s="29"/>
      <c r="D20" s="29"/>
      <c r="E20" s="29"/>
      <c r="F20" s="29"/>
      <c r="G20" s="29"/>
      <c r="H20" s="29"/>
      <c r="I20" s="29"/>
      <c r="J20" s="29"/>
      <c r="K20" s="29"/>
    </row>
    <row r="21" spans="1:11" s="32" customFormat="1" ht="15" x14ac:dyDescent="0.25">
      <c r="A21" s="69" t="str">
        <f>"In "&amp;C25&amp;" through "&amp;G25&amp;", "&amp;D41&amp;" consumers have transitioned from Fairview Developmental Center (FDC) to the community."</f>
        <v>In Fiscal Year 2017-18 through October 2017, 18 consumers have transitioned from Fairview Developmental Center (FDC) to the community.</v>
      </c>
      <c r="B21" s="69"/>
      <c r="C21" s="69"/>
      <c r="D21" s="69"/>
      <c r="E21" s="69"/>
      <c r="F21" s="69"/>
      <c r="G21" s="69"/>
      <c r="H21" s="69"/>
      <c r="I21" s="69"/>
      <c r="J21" s="69"/>
      <c r="K21" s="31"/>
    </row>
    <row r="22" spans="1:11" s="30" customFormat="1" ht="12.75" x14ac:dyDescent="0.2">
      <c r="A22" s="29"/>
      <c r="B22" s="29"/>
      <c r="C22" s="29"/>
      <c r="D22" s="29"/>
      <c r="E22" s="29"/>
      <c r="F22" s="29"/>
      <c r="G22" s="29"/>
      <c r="H22" s="29"/>
      <c r="I22" s="29"/>
      <c r="J22" s="29"/>
      <c r="K22" s="29"/>
    </row>
    <row r="23" spans="1:11" s="32" customFormat="1" ht="32.25" customHeight="1" x14ac:dyDescent="0.25">
      <c r="A23" s="59" t="str">
        <f>IF(H41=1,IF(G41=1,"In "&amp;G25&amp;", "&amp;H41&amp;" consumer from FDC transitioned to the community. In the previous month, Regional Centers (RCs) had projected that "&amp;G41&amp;" consumer from FDC would transition to the community in "&amp;G25&amp;".","In "&amp;G25&amp;", "&amp;H41&amp;" consumer from FDC transitioned to the community. In the previous month, Regional Centers (RCs) had projected that "&amp;G41&amp;" consumers from FDC would transition to the community in "&amp;G25&amp;". "),IF(G41=1,"In "&amp;G25&amp;", "&amp;H41&amp;" consumers from FDC transitioned to the community. In the previous month, Regional Centers (RCs) had projected that "&amp;G41&amp;" consumer from FDC would transition to the community in "&amp;G25&amp;". ","In "&amp;G25&amp;", "&amp;H41&amp;" consumers from FDC transitioned to the community. In the previous month, Regional Centers (RCs) had projected that "&amp;G41&amp;" consumers from FDC would transition to the community in "&amp;G25&amp;". Delays in some transitions were due to resource availability."))</f>
        <v>In October 2017, 7 consumers from FDC transitioned to the community. In the previous month, Regional Centers (RCs) had projected that 6 consumers from FDC would transition to the community in October 2017. Delays in some transitions were due to resource availability.</v>
      </c>
      <c r="B23" s="59"/>
      <c r="C23" s="59"/>
      <c r="D23" s="59"/>
      <c r="E23" s="59"/>
      <c r="F23" s="59"/>
      <c r="G23" s="59"/>
      <c r="H23" s="59"/>
      <c r="I23" s="59"/>
      <c r="J23" s="59"/>
      <c r="K23" s="33"/>
    </row>
    <row r="24" spans="1:11" s="30" customFormat="1" ht="8.25" customHeight="1" x14ac:dyDescent="0.2">
      <c r="A24" s="34"/>
      <c r="B24" s="34"/>
      <c r="C24" s="34"/>
      <c r="D24" s="34"/>
      <c r="E24" s="34"/>
      <c r="F24" s="34"/>
      <c r="G24" s="34"/>
      <c r="H24" s="34"/>
      <c r="I24" s="34"/>
      <c r="J24" s="34"/>
      <c r="K24" s="34"/>
    </row>
    <row r="25" spans="1:11" s="1" customFormat="1" ht="20.100000000000001" customHeight="1" x14ac:dyDescent="0.25">
      <c r="A25" s="60" t="s">
        <v>21</v>
      </c>
      <c r="B25" s="6"/>
      <c r="C25" s="61" t="s">
        <v>5</v>
      </c>
      <c r="D25" s="62"/>
      <c r="E25" s="63"/>
      <c r="F25" s="6"/>
      <c r="G25" s="64" t="s">
        <v>6</v>
      </c>
      <c r="H25" s="65"/>
      <c r="I25" s="6"/>
      <c r="J25" s="7" t="s">
        <v>7</v>
      </c>
    </row>
    <row r="26" spans="1:11" ht="33" customHeight="1" x14ac:dyDescent="0.25">
      <c r="A26" s="60"/>
      <c r="B26" s="8"/>
      <c r="C26" s="68" t="s">
        <v>8</v>
      </c>
      <c r="D26" s="68" t="s">
        <v>9</v>
      </c>
      <c r="E26" s="68" t="s">
        <v>10</v>
      </c>
      <c r="F26" s="9"/>
      <c r="G26" s="68" t="s">
        <v>11</v>
      </c>
      <c r="H26" s="68" t="s">
        <v>12</v>
      </c>
      <c r="I26" s="9"/>
      <c r="J26" s="68" t="s">
        <v>11</v>
      </c>
      <c r="K26" s="10"/>
    </row>
    <row r="27" spans="1:11" ht="33" customHeight="1" x14ac:dyDescent="0.25">
      <c r="A27" s="60"/>
      <c r="B27" s="8"/>
      <c r="C27" s="68"/>
      <c r="D27" s="68"/>
      <c r="E27" s="68"/>
      <c r="F27" s="9"/>
      <c r="G27" s="68"/>
      <c r="H27" s="68"/>
      <c r="I27" s="9"/>
      <c r="J27" s="68"/>
      <c r="K27" s="10"/>
    </row>
    <row r="28" spans="1:11" ht="20.100000000000001" customHeight="1" x14ac:dyDescent="0.25">
      <c r="A28" s="35" t="s">
        <v>22</v>
      </c>
      <c r="B28" s="12"/>
      <c r="C28" s="16">
        <v>1</v>
      </c>
      <c r="D28" s="36">
        <v>0</v>
      </c>
      <c r="E28" s="17">
        <f>C28-D28</f>
        <v>1</v>
      </c>
      <c r="F28" s="9"/>
      <c r="G28" s="36">
        <v>0</v>
      </c>
      <c r="H28" s="36">
        <v>0</v>
      </c>
      <c r="I28" s="9"/>
      <c r="J28" s="36">
        <v>0</v>
      </c>
      <c r="K28" s="10"/>
    </row>
    <row r="29" spans="1:11" ht="20.100000000000001" customHeight="1" x14ac:dyDescent="0.25">
      <c r="A29" s="37" t="s">
        <v>23</v>
      </c>
      <c r="B29" s="12"/>
      <c r="C29" s="13">
        <v>5</v>
      </c>
      <c r="D29" s="38">
        <v>0</v>
      </c>
      <c r="E29" s="14">
        <f t="shared" ref="E29:E40" si="0">C29-D29</f>
        <v>5</v>
      </c>
      <c r="F29" s="9"/>
      <c r="G29" s="38">
        <v>0</v>
      </c>
      <c r="H29" s="38">
        <v>0</v>
      </c>
      <c r="I29" s="9"/>
      <c r="J29" s="38">
        <v>0</v>
      </c>
      <c r="K29" s="10"/>
    </row>
    <row r="30" spans="1:11" ht="20.100000000000001" customHeight="1" x14ac:dyDescent="0.25">
      <c r="A30" s="35" t="s">
        <v>24</v>
      </c>
      <c r="B30" s="12"/>
      <c r="C30" s="16">
        <v>2</v>
      </c>
      <c r="D30" s="36">
        <v>0</v>
      </c>
      <c r="E30" s="17">
        <f>C30-D30+1</f>
        <v>3</v>
      </c>
      <c r="F30" s="9"/>
      <c r="G30" s="36">
        <v>0</v>
      </c>
      <c r="H30" s="36">
        <v>0</v>
      </c>
      <c r="I30" s="9"/>
      <c r="J30" s="36">
        <v>0</v>
      </c>
      <c r="K30" s="10"/>
    </row>
    <row r="31" spans="1:11" ht="20.100000000000001" customHeight="1" x14ac:dyDescent="0.25">
      <c r="A31" s="37" t="s">
        <v>25</v>
      </c>
      <c r="B31" s="12"/>
      <c r="C31" s="18">
        <v>3</v>
      </c>
      <c r="D31" s="38">
        <v>2</v>
      </c>
      <c r="E31" s="39">
        <f t="shared" si="0"/>
        <v>1</v>
      </c>
      <c r="F31" s="9"/>
      <c r="G31" s="18">
        <v>1</v>
      </c>
      <c r="H31" s="18">
        <v>1</v>
      </c>
      <c r="I31" s="9"/>
      <c r="J31" s="18">
        <v>0</v>
      </c>
      <c r="K31" s="10"/>
    </row>
    <row r="32" spans="1:11" ht="20.100000000000001" customHeight="1" x14ac:dyDescent="0.25">
      <c r="A32" s="35" t="s">
        <v>26</v>
      </c>
      <c r="B32" s="12"/>
      <c r="C32" s="16">
        <v>4</v>
      </c>
      <c r="D32" s="36">
        <v>1</v>
      </c>
      <c r="E32" s="17">
        <f t="shared" si="0"/>
        <v>3</v>
      </c>
      <c r="F32" s="9"/>
      <c r="G32" s="36">
        <v>0</v>
      </c>
      <c r="H32" s="36">
        <v>0</v>
      </c>
      <c r="I32" s="9"/>
      <c r="J32" s="36">
        <v>0</v>
      </c>
      <c r="K32" s="10"/>
    </row>
    <row r="33" spans="1:11" ht="20.100000000000001" customHeight="1" x14ac:dyDescent="0.25">
      <c r="A33" s="37" t="s">
        <v>27</v>
      </c>
      <c r="B33" s="12"/>
      <c r="C33" s="13">
        <v>6</v>
      </c>
      <c r="D33" s="38">
        <v>2</v>
      </c>
      <c r="E33" s="14">
        <f t="shared" si="0"/>
        <v>4</v>
      </c>
      <c r="F33" s="9"/>
      <c r="G33" s="38">
        <v>2</v>
      </c>
      <c r="H33" s="38">
        <v>2</v>
      </c>
      <c r="I33" s="9"/>
      <c r="J33" s="38">
        <v>0</v>
      </c>
      <c r="K33" s="10"/>
    </row>
    <row r="34" spans="1:11" ht="20.100000000000001" customHeight="1" x14ac:dyDescent="0.25">
      <c r="A34" s="35" t="s">
        <v>28</v>
      </c>
      <c r="B34" s="12"/>
      <c r="C34" s="16">
        <v>35</v>
      </c>
      <c r="D34" s="36">
        <v>0</v>
      </c>
      <c r="E34" s="17">
        <f t="shared" si="0"/>
        <v>35</v>
      </c>
      <c r="F34" s="9"/>
      <c r="G34" s="36">
        <v>0</v>
      </c>
      <c r="H34" s="36">
        <v>0</v>
      </c>
      <c r="I34" s="9"/>
      <c r="J34" s="36">
        <v>2</v>
      </c>
      <c r="K34" s="10"/>
    </row>
    <row r="35" spans="1:11" ht="20.100000000000001" customHeight="1" x14ac:dyDescent="0.25">
      <c r="A35" s="37" t="s">
        <v>29</v>
      </c>
      <c r="B35" s="12"/>
      <c r="C35" s="18">
        <v>1</v>
      </c>
      <c r="D35" s="38">
        <v>0</v>
      </c>
      <c r="E35" s="39">
        <f t="shared" si="0"/>
        <v>1</v>
      </c>
      <c r="F35" s="9"/>
      <c r="G35" s="18">
        <v>0</v>
      </c>
      <c r="H35" s="18">
        <v>0</v>
      </c>
      <c r="I35" s="9"/>
      <c r="J35" s="18">
        <v>0</v>
      </c>
      <c r="K35" s="10"/>
    </row>
    <row r="36" spans="1:11" ht="20.100000000000001" customHeight="1" x14ac:dyDescent="0.25">
      <c r="A36" s="35" t="s">
        <v>30</v>
      </c>
      <c r="B36" s="12"/>
      <c r="C36" s="16">
        <v>7</v>
      </c>
      <c r="D36" s="36">
        <v>3</v>
      </c>
      <c r="E36" s="17">
        <f t="shared" si="0"/>
        <v>4</v>
      </c>
      <c r="F36" s="9"/>
      <c r="G36" s="36">
        <v>1</v>
      </c>
      <c r="H36" s="36">
        <v>1</v>
      </c>
      <c r="I36" s="9"/>
      <c r="J36" s="36">
        <v>0</v>
      </c>
      <c r="K36" s="10"/>
    </row>
    <row r="37" spans="1:11" ht="20.100000000000001" customHeight="1" x14ac:dyDescent="0.25">
      <c r="A37" s="37" t="s">
        <v>31</v>
      </c>
      <c r="B37" s="12"/>
      <c r="C37" s="13">
        <v>15</v>
      </c>
      <c r="D37" s="38">
        <v>4</v>
      </c>
      <c r="E37" s="14">
        <f t="shared" si="0"/>
        <v>11</v>
      </c>
      <c r="F37" s="9"/>
      <c r="G37" s="38">
        <v>0</v>
      </c>
      <c r="H37" s="38">
        <v>1</v>
      </c>
      <c r="I37" s="9"/>
      <c r="J37" s="38">
        <v>0</v>
      </c>
      <c r="K37" s="10"/>
    </row>
    <row r="38" spans="1:11" ht="20.100000000000001" customHeight="1" x14ac:dyDescent="0.25">
      <c r="A38" s="35" t="s">
        <v>32</v>
      </c>
      <c r="B38" s="12"/>
      <c r="C38" s="16">
        <v>5</v>
      </c>
      <c r="D38" s="36">
        <v>1</v>
      </c>
      <c r="E38" s="17">
        <f t="shared" si="0"/>
        <v>4</v>
      </c>
      <c r="F38" s="9"/>
      <c r="G38" s="36">
        <v>1</v>
      </c>
      <c r="H38" s="36">
        <v>1</v>
      </c>
      <c r="I38" s="9"/>
      <c r="J38" s="36">
        <v>2</v>
      </c>
      <c r="K38" s="10"/>
    </row>
    <row r="39" spans="1:11" ht="20.100000000000001" customHeight="1" x14ac:dyDescent="0.25">
      <c r="A39" s="37" t="s">
        <v>33</v>
      </c>
      <c r="B39" s="12"/>
      <c r="C39" s="18">
        <v>5</v>
      </c>
      <c r="D39" s="40">
        <v>0</v>
      </c>
      <c r="E39" s="39">
        <f t="shared" si="0"/>
        <v>5</v>
      </c>
      <c r="F39" s="9"/>
      <c r="G39" s="18">
        <v>0</v>
      </c>
      <c r="H39" s="18">
        <v>0</v>
      </c>
      <c r="I39" s="9"/>
      <c r="J39" s="18">
        <v>0</v>
      </c>
      <c r="K39" s="10"/>
    </row>
    <row r="40" spans="1:11" ht="20.100000000000001" customHeight="1" x14ac:dyDescent="0.25">
      <c r="A40" s="15" t="s">
        <v>34</v>
      </c>
      <c r="B40" s="12"/>
      <c r="C40" s="16">
        <v>6</v>
      </c>
      <c r="D40" s="36">
        <v>5</v>
      </c>
      <c r="E40" s="17">
        <f t="shared" si="0"/>
        <v>1</v>
      </c>
      <c r="F40" s="9"/>
      <c r="G40" s="16">
        <v>1</v>
      </c>
      <c r="H40" s="16">
        <v>1</v>
      </c>
      <c r="I40" s="9"/>
      <c r="J40" s="16">
        <v>0</v>
      </c>
      <c r="K40" s="10"/>
    </row>
    <row r="41" spans="1:11" ht="20.100000000000001" customHeight="1" x14ac:dyDescent="0.25">
      <c r="A41" s="19" t="s">
        <v>16</v>
      </c>
      <c r="B41" s="20"/>
      <c r="C41" s="21">
        <f>SUM(C28:C40)</f>
        <v>95</v>
      </c>
      <c r="D41" s="21">
        <f>SUM(D28:D40)</f>
        <v>18</v>
      </c>
      <c r="E41" s="22">
        <f>SUM(E28:E40)</f>
        <v>78</v>
      </c>
      <c r="F41" s="23"/>
      <c r="G41" s="21">
        <f>SUM(G28:G40)</f>
        <v>6</v>
      </c>
      <c r="H41" s="21">
        <f>SUM(H28:H40)</f>
        <v>7</v>
      </c>
      <c r="I41" s="23"/>
      <c r="J41" s="21">
        <f>SUM(J28:J40)</f>
        <v>4</v>
      </c>
      <c r="K41" s="41"/>
    </row>
    <row r="42" spans="1:11" s="25" customFormat="1" ht="15" x14ac:dyDescent="0.25">
      <c r="A42" s="56" t="s">
        <v>17</v>
      </c>
      <c r="B42" s="56"/>
      <c r="C42" s="56"/>
      <c r="D42" s="56"/>
      <c r="E42" s="56"/>
      <c r="F42" s="56"/>
      <c r="G42" s="56"/>
      <c r="H42" s="56"/>
      <c r="I42" s="56"/>
      <c r="J42" s="56"/>
      <c r="K42" s="24"/>
    </row>
    <row r="43" spans="1:11" s="25" customFormat="1" ht="15" x14ac:dyDescent="0.25">
      <c r="A43" s="71" t="s">
        <v>35</v>
      </c>
      <c r="B43" s="72"/>
      <c r="C43" s="72"/>
      <c r="D43" s="72"/>
      <c r="E43" s="72"/>
      <c r="F43" s="72"/>
      <c r="G43" s="72"/>
      <c r="H43" s="72"/>
      <c r="I43" s="72"/>
      <c r="J43" s="72"/>
      <c r="K43" s="24"/>
    </row>
    <row r="44" spans="1:11" s="25" customFormat="1" ht="17.25" x14ac:dyDescent="0.25">
      <c r="A44" s="71" t="s">
        <v>19</v>
      </c>
      <c r="B44" s="72"/>
      <c r="C44" s="72"/>
      <c r="D44" s="72"/>
      <c r="E44" s="72"/>
      <c r="F44" s="72"/>
      <c r="G44" s="72"/>
      <c r="H44" s="72"/>
      <c r="I44" s="72"/>
      <c r="J44" s="72"/>
      <c r="K44" s="26"/>
    </row>
    <row r="45" spans="1:11" s="25" customFormat="1" ht="15" x14ac:dyDescent="0.25">
      <c r="A45" s="42"/>
      <c r="B45" s="43"/>
      <c r="C45" s="43"/>
      <c r="D45" s="43"/>
      <c r="E45" s="43"/>
      <c r="F45" s="43"/>
      <c r="G45" s="43"/>
      <c r="H45" s="43"/>
      <c r="I45" s="43"/>
      <c r="J45" s="43"/>
      <c r="K45" s="26"/>
    </row>
    <row r="46" spans="1:11" s="25" customFormat="1" ht="15" x14ac:dyDescent="0.25">
      <c r="A46" s="44"/>
      <c r="B46" s="43"/>
      <c r="C46" s="43"/>
      <c r="D46" s="43"/>
      <c r="E46" s="43"/>
      <c r="F46" s="43"/>
      <c r="G46" s="43"/>
      <c r="H46" s="43"/>
      <c r="I46" s="43"/>
      <c r="J46" s="43"/>
      <c r="K46" s="26"/>
    </row>
    <row r="47" spans="1:11" ht="15.75" customHeight="1" x14ac:dyDescent="0.25">
      <c r="A47" s="70" t="s">
        <v>36</v>
      </c>
      <c r="B47" s="70"/>
      <c r="C47" s="70"/>
      <c r="D47" s="70"/>
      <c r="E47" s="70"/>
      <c r="F47" s="70"/>
      <c r="G47" s="70"/>
      <c r="H47" s="70"/>
      <c r="I47" s="70"/>
      <c r="J47" s="70"/>
      <c r="K47" s="28"/>
    </row>
    <row r="48" spans="1:11" s="46" customFormat="1" ht="15" customHeight="1" x14ac:dyDescent="0.2">
      <c r="A48" s="29"/>
      <c r="B48" s="29"/>
      <c r="C48" s="29"/>
      <c r="D48" s="29"/>
      <c r="E48" s="29"/>
      <c r="F48" s="29"/>
      <c r="G48" s="29"/>
      <c r="H48" s="29"/>
      <c r="I48" s="29"/>
      <c r="J48" s="29"/>
      <c r="K48" s="45"/>
    </row>
    <row r="49" spans="1:12" s="32" customFormat="1" ht="15.75" customHeight="1" x14ac:dyDescent="0.25">
      <c r="A49" s="69" t="str">
        <f>"In "&amp;C53&amp;" through "&amp;G53&amp;", "&amp;D70&amp;" consumers have transitioned from Porterville Developmental Center (PDC) to the community."</f>
        <v>In Fiscal Year 2017-18 through October 2017, 13 consumers have transitioned from Porterville Developmental Center (PDC) to the community.</v>
      </c>
      <c r="B49" s="69"/>
      <c r="C49" s="69"/>
      <c r="D49" s="69"/>
      <c r="E49" s="69"/>
      <c r="F49" s="69"/>
      <c r="G49" s="69"/>
      <c r="H49" s="69"/>
      <c r="I49" s="69"/>
      <c r="J49" s="69"/>
      <c r="K49" s="31"/>
    </row>
    <row r="50" spans="1:12" s="30" customFormat="1" ht="12.75" x14ac:dyDescent="0.2">
      <c r="A50" s="29"/>
      <c r="B50" s="29"/>
      <c r="C50" s="29"/>
      <c r="D50" s="29"/>
      <c r="E50" s="29"/>
      <c r="F50" s="29"/>
      <c r="G50" s="29"/>
      <c r="H50" s="29"/>
      <c r="I50" s="29"/>
      <c r="J50" s="29"/>
      <c r="K50" s="29"/>
    </row>
    <row r="51" spans="1:12" s="32" customFormat="1" ht="30" customHeight="1" x14ac:dyDescent="0.25">
      <c r="A51" s="59" t="str">
        <f>IF(H70=1,IF(G70=1,"In "&amp;G53&amp;", "&amp;H70&amp;" consumer from PDC transitioned to the community. In the previous month, Regional Centers (RCs) had projected that "&amp;G70&amp;" consumer from PDC would transition to the community in "&amp;G53&amp;".","In "&amp;G53&amp;", "&amp;H70&amp;" consumer from PDC transitioned to the community. In the previous month, Regional Centers (RCs) had projected that "&amp;G70&amp;" consumers from PDC would transition to the community in "&amp;G53&amp;". "),IF(G70=1,"In "&amp;G53&amp;", "&amp;H70&amp;" consumers from PDC transitioned to the community. In the previous month, Regional Centers (RCs) had projected that "&amp;G70&amp;" consumer from PDC would transition to the community in "&amp;G53&amp;". ","In "&amp;G53&amp;", "&amp;H70&amp;" consumers from PDC transitioned to the community. In the previous month, Regional Centers (RCs) had projected that "&amp;G70&amp;" consumers from PDC would transition to the community in "&amp;G53&amp;". Delays in some transitions were due to resource availability."))</f>
        <v>In October 2017, 6 consumers from PDC transitioned to the community. In the previous month, Regional Centers (RCs) had projected that 3 consumers from PDC would transition to the community in October 2017. Delays in some transitions were due to resource availability.</v>
      </c>
      <c r="B51" s="59"/>
      <c r="C51" s="59"/>
      <c r="D51" s="59"/>
      <c r="E51" s="59"/>
      <c r="F51" s="59"/>
      <c r="G51" s="59"/>
      <c r="H51" s="59"/>
      <c r="I51" s="59"/>
      <c r="J51" s="59"/>
      <c r="K51" s="33"/>
    </row>
    <row r="52" spans="1:12" s="30" customFormat="1" ht="12.75" x14ac:dyDescent="0.2">
      <c r="A52" s="34"/>
      <c r="B52" s="34"/>
      <c r="C52" s="34"/>
      <c r="D52" s="34"/>
      <c r="E52" s="34"/>
      <c r="F52" s="34"/>
      <c r="G52" s="34"/>
      <c r="H52" s="34"/>
      <c r="I52" s="34"/>
      <c r="J52" s="34"/>
      <c r="K52" s="34"/>
    </row>
    <row r="53" spans="1:12" s="1" customFormat="1" ht="20.100000000000001" customHeight="1" x14ac:dyDescent="0.25">
      <c r="A53" s="60" t="s">
        <v>21</v>
      </c>
      <c r="B53" s="6"/>
      <c r="C53" s="61" t="s">
        <v>5</v>
      </c>
      <c r="D53" s="62"/>
      <c r="E53" s="63"/>
      <c r="F53" s="6"/>
      <c r="G53" s="64" t="s">
        <v>6</v>
      </c>
      <c r="H53" s="65"/>
      <c r="I53" s="6"/>
      <c r="J53" s="7" t="s">
        <v>7</v>
      </c>
    </row>
    <row r="54" spans="1:12" ht="33" customHeight="1" x14ac:dyDescent="0.25">
      <c r="A54" s="60"/>
      <c r="B54" s="8"/>
      <c r="C54" s="68" t="s">
        <v>8</v>
      </c>
      <c r="D54" s="68" t="s">
        <v>9</v>
      </c>
      <c r="E54" s="68" t="s">
        <v>37</v>
      </c>
      <c r="F54" s="9"/>
      <c r="G54" s="68" t="s">
        <v>11</v>
      </c>
      <c r="H54" s="68" t="s">
        <v>12</v>
      </c>
      <c r="I54" s="9"/>
      <c r="J54" s="68" t="s">
        <v>11</v>
      </c>
      <c r="K54" s="10"/>
    </row>
    <row r="55" spans="1:12" ht="33" customHeight="1" x14ac:dyDescent="0.25">
      <c r="A55" s="60"/>
      <c r="B55" s="8"/>
      <c r="C55" s="68"/>
      <c r="D55" s="68"/>
      <c r="E55" s="68"/>
      <c r="F55" s="9"/>
      <c r="G55" s="68"/>
      <c r="H55" s="68"/>
      <c r="I55" s="9"/>
      <c r="J55" s="68"/>
      <c r="K55" s="10"/>
    </row>
    <row r="56" spans="1:12" ht="20.100000000000001" customHeight="1" x14ac:dyDescent="0.25">
      <c r="A56" s="35" t="s">
        <v>22</v>
      </c>
      <c r="B56" s="12"/>
      <c r="C56" s="16">
        <v>1</v>
      </c>
      <c r="D56" s="36">
        <v>1</v>
      </c>
      <c r="E56" s="17">
        <f>C56-D56</f>
        <v>0</v>
      </c>
      <c r="F56" s="9"/>
      <c r="G56" s="36">
        <v>0</v>
      </c>
      <c r="H56" s="36">
        <v>0</v>
      </c>
      <c r="I56" s="9"/>
      <c r="J56" s="36">
        <v>1</v>
      </c>
      <c r="K56" s="10"/>
      <c r="L56" s="47"/>
    </row>
    <row r="57" spans="1:12" ht="20.100000000000001" customHeight="1" x14ac:dyDescent="0.25">
      <c r="A57" s="37" t="s">
        <v>38</v>
      </c>
      <c r="B57" s="12"/>
      <c r="C57" s="13">
        <v>10</v>
      </c>
      <c r="D57" s="38">
        <v>6</v>
      </c>
      <c r="E57" s="14">
        <f t="shared" ref="E57:E69" si="1">C57-D57</f>
        <v>4</v>
      </c>
      <c r="F57" s="9"/>
      <c r="G57" s="38">
        <v>3</v>
      </c>
      <c r="H57" s="38">
        <v>3</v>
      </c>
      <c r="I57" s="9"/>
      <c r="J57" s="38">
        <v>3</v>
      </c>
      <c r="K57" s="10"/>
      <c r="L57" s="47"/>
    </row>
    <row r="58" spans="1:12" ht="20.100000000000001" customHeight="1" x14ac:dyDescent="0.25">
      <c r="A58" s="35" t="s">
        <v>23</v>
      </c>
      <c r="B58" s="12"/>
      <c r="C58" s="16">
        <v>0</v>
      </c>
      <c r="D58" s="36">
        <v>1</v>
      </c>
      <c r="E58" s="17">
        <f>C58-D58</f>
        <v>-1</v>
      </c>
      <c r="F58" s="9"/>
      <c r="G58" s="36">
        <v>0</v>
      </c>
      <c r="H58" s="36">
        <v>1</v>
      </c>
      <c r="I58" s="9"/>
      <c r="J58" s="36">
        <v>0</v>
      </c>
      <c r="K58" s="10"/>
    </row>
    <row r="59" spans="1:12" ht="20.100000000000001" customHeight="1" x14ac:dyDescent="0.25">
      <c r="A59" s="37" t="s">
        <v>39</v>
      </c>
      <c r="B59" s="12"/>
      <c r="C59" s="18">
        <v>0</v>
      </c>
      <c r="D59" s="40">
        <v>1</v>
      </c>
      <c r="E59" s="39">
        <f t="shared" si="1"/>
        <v>-1</v>
      </c>
      <c r="F59" s="9"/>
      <c r="G59" s="18">
        <v>0</v>
      </c>
      <c r="H59" s="18">
        <v>0</v>
      </c>
      <c r="I59" s="9"/>
      <c r="J59" s="18">
        <v>0</v>
      </c>
      <c r="K59" s="10"/>
      <c r="L59" s="47"/>
    </row>
    <row r="60" spans="1:12" ht="20.100000000000001" customHeight="1" x14ac:dyDescent="0.25">
      <c r="A60" s="35" t="s">
        <v>40</v>
      </c>
      <c r="B60" s="12"/>
      <c r="C60" s="16">
        <v>1</v>
      </c>
      <c r="D60" s="36">
        <v>0</v>
      </c>
      <c r="E60" s="17">
        <f t="shared" si="1"/>
        <v>1</v>
      </c>
      <c r="F60" s="9"/>
      <c r="G60" s="36">
        <v>0</v>
      </c>
      <c r="H60" s="36">
        <v>0</v>
      </c>
      <c r="I60" s="9"/>
      <c r="J60" s="36">
        <v>0</v>
      </c>
      <c r="K60" s="10"/>
      <c r="L60" s="47"/>
    </row>
    <row r="61" spans="1:12" ht="20.100000000000001" customHeight="1" x14ac:dyDescent="0.25">
      <c r="A61" s="37" t="s">
        <v>26</v>
      </c>
      <c r="B61" s="48"/>
      <c r="C61" s="18">
        <v>1</v>
      </c>
      <c r="D61" s="40">
        <v>0</v>
      </c>
      <c r="E61" s="39">
        <f t="shared" si="1"/>
        <v>1</v>
      </c>
      <c r="F61" s="49"/>
      <c r="G61" s="40">
        <v>0</v>
      </c>
      <c r="H61" s="40">
        <v>0</v>
      </c>
      <c r="I61" s="49"/>
      <c r="J61" s="40">
        <v>0</v>
      </c>
      <c r="K61" s="10"/>
      <c r="L61" s="47"/>
    </row>
    <row r="62" spans="1:12" ht="20.100000000000001" customHeight="1" x14ac:dyDescent="0.25">
      <c r="A62" s="35" t="s">
        <v>41</v>
      </c>
      <c r="B62" s="12"/>
      <c r="C62" s="16">
        <v>7</v>
      </c>
      <c r="D62" s="36">
        <v>2</v>
      </c>
      <c r="E62" s="17">
        <f t="shared" si="1"/>
        <v>5</v>
      </c>
      <c r="F62" s="9"/>
      <c r="G62" s="16">
        <v>0</v>
      </c>
      <c r="H62" s="16">
        <v>1</v>
      </c>
      <c r="I62" s="9"/>
      <c r="J62" s="16">
        <v>0</v>
      </c>
      <c r="K62" s="10"/>
      <c r="L62" s="47"/>
    </row>
    <row r="63" spans="1:12" ht="20.100000000000001" customHeight="1" x14ac:dyDescent="0.25">
      <c r="A63" s="37" t="s">
        <v>27</v>
      </c>
      <c r="B63" s="48"/>
      <c r="C63" s="18">
        <v>1</v>
      </c>
      <c r="D63" s="40">
        <v>0</v>
      </c>
      <c r="E63" s="39">
        <f t="shared" si="1"/>
        <v>1</v>
      </c>
      <c r="F63" s="49"/>
      <c r="G63" s="40">
        <v>0</v>
      </c>
      <c r="H63" s="40">
        <v>0</v>
      </c>
      <c r="I63" s="49"/>
      <c r="J63" s="40">
        <v>0</v>
      </c>
      <c r="K63" s="10"/>
      <c r="L63" s="47"/>
    </row>
    <row r="64" spans="1:12" ht="20.100000000000001" customHeight="1" x14ac:dyDescent="0.25">
      <c r="A64" s="35" t="s">
        <v>42</v>
      </c>
      <c r="B64" s="12"/>
      <c r="C64" s="16">
        <v>1</v>
      </c>
      <c r="D64" s="36">
        <v>0</v>
      </c>
      <c r="E64" s="17">
        <f t="shared" si="1"/>
        <v>1</v>
      </c>
      <c r="F64" s="9"/>
      <c r="G64" s="36">
        <v>0</v>
      </c>
      <c r="H64" s="36">
        <v>0</v>
      </c>
      <c r="I64" s="9"/>
      <c r="J64" s="36">
        <v>0</v>
      </c>
      <c r="K64" s="10"/>
      <c r="L64" s="47"/>
    </row>
    <row r="65" spans="1:22" ht="20.100000000000001" customHeight="1" x14ac:dyDescent="0.25">
      <c r="A65" s="37" t="s">
        <v>29</v>
      </c>
      <c r="B65" s="48"/>
      <c r="C65" s="18">
        <v>2</v>
      </c>
      <c r="D65" s="40">
        <v>0</v>
      </c>
      <c r="E65" s="39">
        <f t="shared" si="1"/>
        <v>2</v>
      </c>
      <c r="F65" s="49"/>
      <c r="G65" s="40">
        <v>0</v>
      </c>
      <c r="H65" s="40">
        <v>0</v>
      </c>
      <c r="I65" s="49"/>
      <c r="J65" s="40">
        <v>0</v>
      </c>
      <c r="K65" s="10"/>
      <c r="L65" s="47"/>
    </row>
    <row r="66" spans="1:22" ht="20.100000000000001" customHeight="1" x14ac:dyDescent="0.25">
      <c r="A66" s="35" t="s">
        <v>30</v>
      </c>
      <c r="B66" s="12"/>
      <c r="C66" s="16">
        <v>3</v>
      </c>
      <c r="D66" s="36">
        <v>0</v>
      </c>
      <c r="E66" s="17">
        <f t="shared" si="1"/>
        <v>3</v>
      </c>
      <c r="F66" s="9"/>
      <c r="G66" s="16">
        <v>0</v>
      </c>
      <c r="H66" s="16">
        <v>0</v>
      </c>
      <c r="I66" s="9"/>
      <c r="J66" s="16">
        <v>0</v>
      </c>
      <c r="K66" s="10"/>
      <c r="L66" s="47"/>
    </row>
    <row r="67" spans="1:22" ht="20.100000000000001" customHeight="1" x14ac:dyDescent="0.25">
      <c r="A67" s="50" t="s">
        <v>33</v>
      </c>
      <c r="B67" s="48"/>
      <c r="C67" s="18">
        <v>1</v>
      </c>
      <c r="D67" s="40">
        <v>1</v>
      </c>
      <c r="E67" s="39">
        <f t="shared" si="1"/>
        <v>0</v>
      </c>
      <c r="F67" s="49"/>
      <c r="G67" s="18">
        <v>0</v>
      </c>
      <c r="H67" s="18">
        <v>0</v>
      </c>
      <c r="I67" s="49"/>
      <c r="J67" s="18">
        <v>1</v>
      </c>
      <c r="K67" s="10"/>
      <c r="L67" s="47"/>
    </row>
    <row r="68" spans="1:22" ht="20.100000000000001" customHeight="1" x14ac:dyDescent="0.25">
      <c r="A68" s="35" t="s">
        <v>43</v>
      </c>
      <c r="B68" s="12"/>
      <c r="C68" s="16">
        <v>3</v>
      </c>
      <c r="D68" s="36">
        <v>1</v>
      </c>
      <c r="E68" s="17">
        <f t="shared" si="1"/>
        <v>2</v>
      </c>
      <c r="F68" s="9"/>
      <c r="G68" s="36">
        <v>0</v>
      </c>
      <c r="H68" s="36">
        <v>1</v>
      </c>
      <c r="I68" s="9"/>
      <c r="J68" s="36">
        <v>1</v>
      </c>
      <c r="K68" s="10"/>
      <c r="L68" s="47"/>
    </row>
    <row r="69" spans="1:22" ht="20.100000000000001" customHeight="1" x14ac:dyDescent="0.25">
      <c r="A69" s="37" t="s">
        <v>34</v>
      </c>
      <c r="B69" s="48"/>
      <c r="C69" s="18">
        <v>1</v>
      </c>
      <c r="D69" s="40">
        <v>0</v>
      </c>
      <c r="E69" s="39">
        <f t="shared" si="1"/>
        <v>1</v>
      </c>
      <c r="F69" s="49"/>
      <c r="G69" s="40">
        <v>0</v>
      </c>
      <c r="H69" s="18">
        <v>0</v>
      </c>
      <c r="I69" s="49"/>
      <c r="J69" s="18">
        <v>0</v>
      </c>
      <c r="K69" s="10"/>
      <c r="L69" s="47"/>
    </row>
    <row r="70" spans="1:22" ht="20.100000000000001" customHeight="1" x14ac:dyDescent="0.25">
      <c r="A70" s="19" t="s">
        <v>44</v>
      </c>
      <c r="B70" s="20"/>
      <c r="C70" s="21">
        <f>SUM(C56:C69)</f>
        <v>32</v>
      </c>
      <c r="D70" s="21">
        <f>SUM(D56:D69)</f>
        <v>13</v>
      </c>
      <c r="E70" s="22">
        <f>SUM(E56:E69)</f>
        <v>19</v>
      </c>
      <c r="F70" s="23"/>
      <c r="G70" s="21">
        <f>SUM(G56:G69)</f>
        <v>3</v>
      </c>
      <c r="H70" s="21">
        <f>SUM(H56:H69)</f>
        <v>6</v>
      </c>
      <c r="I70" s="23"/>
      <c r="J70" s="21">
        <f>SUM(J56:J69)</f>
        <v>6</v>
      </c>
      <c r="K70" s="10"/>
    </row>
    <row r="71" spans="1:22" s="25" customFormat="1" ht="15" x14ac:dyDescent="0.25">
      <c r="A71" s="56" t="s">
        <v>17</v>
      </c>
      <c r="B71" s="56"/>
      <c r="C71" s="56"/>
      <c r="D71" s="56"/>
      <c r="E71" s="56"/>
      <c r="F71" s="56"/>
      <c r="G71" s="56"/>
      <c r="H71" s="56"/>
      <c r="I71" s="56"/>
      <c r="J71" s="56"/>
      <c r="K71" s="24"/>
    </row>
    <row r="72" spans="1:22" s="25" customFormat="1" ht="15" x14ac:dyDescent="0.25">
      <c r="A72" s="71" t="s">
        <v>45</v>
      </c>
      <c r="B72" s="72"/>
      <c r="C72" s="72"/>
      <c r="D72" s="72"/>
      <c r="E72" s="72"/>
      <c r="F72" s="72"/>
      <c r="G72" s="72"/>
      <c r="H72" s="72"/>
      <c r="I72" s="72"/>
      <c r="J72" s="72"/>
      <c r="K72" s="24"/>
    </row>
    <row r="73" spans="1:22" s="25" customFormat="1" ht="15" x14ac:dyDescent="0.25">
      <c r="A73" s="51"/>
      <c r="B73" s="51"/>
      <c r="C73" s="51"/>
      <c r="D73" s="51"/>
      <c r="E73" s="51"/>
      <c r="F73" s="51"/>
      <c r="G73" s="51"/>
      <c r="H73" s="52"/>
      <c r="I73" s="51"/>
      <c r="J73" s="51"/>
      <c r="K73" s="26"/>
    </row>
    <row r="74" spans="1:22" ht="15.75" customHeight="1" x14ac:dyDescent="0.25">
      <c r="A74" s="70" t="s">
        <v>46</v>
      </c>
      <c r="B74" s="70"/>
      <c r="C74" s="70"/>
      <c r="D74" s="70"/>
      <c r="E74" s="70"/>
      <c r="F74" s="70"/>
      <c r="G74" s="70"/>
      <c r="H74" s="70"/>
      <c r="I74" s="70"/>
      <c r="J74" s="70"/>
      <c r="K74" s="28"/>
    </row>
    <row r="75" spans="1:22" s="30" customFormat="1" ht="15" customHeight="1" x14ac:dyDescent="0.2">
      <c r="A75" s="29"/>
      <c r="B75" s="29"/>
      <c r="C75" s="29"/>
      <c r="D75" s="29"/>
      <c r="E75" s="29"/>
      <c r="F75" s="29"/>
      <c r="G75" s="29"/>
      <c r="H75" s="29"/>
      <c r="I75" s="29"/>
      <c r="J75" s="29"/>
      <c r="K75" s="29"/>
    </row>
    <row r="76" spans="1:22" s="32" customFormat="1" ht="15.75" customHeight="1" x14ac:dyDescent="0.25">
      <c r="A76" s="69" t="str">
        <f>"In "&amp;C80&amp;" through "&amp;G80&amp;", "&amp;D92&amp;" consumers have transitioned from Sonoma Developmental Center (SDC) to the community."</f>
        <v>In Fiscal Year 2017-18 through October 2017, 15 consumers have transitioned from Sonoma Developmental Center (SDC) to the community.</v>
      </c>
      <c r="B76" s="69"/>
      <c r="C76" s="69"/>
      <c r="D76" s="69"/>
      <c r="E76" s="69"/>
      <c r="F76" s="69"/>
      <c r="G76" s="69"/>
      <c r="H76" s="69"/>
      <c r="I76" s="69"/>
      <c r="J76" s="69"/>
      <c r="K76" s="31"/>
    </row>
    <row r="77" spans="1:22" s="30" customFormat="1" ht="12.75" x14ac:dyDescent="0.2">
      <c r="A77" s="29"/>
      <c r="B77" s="29"/>
      <c r="C77" s="29"/>
      <c r="D77" s="29"/>
      <c r="E77" s="29"/>
      <c r="F77" s="29"/>
      <c r="G77" s="29"/>
      <c r="H77" s="29"/>
      <c r="I77" s="29"/>
      <c r="J77" s="29"/>
      <c r="K77" s="29"/>
    </row>
    <row r="78" spans="1:22" s="32" customFormat="1" ht="30" customHeight="1" x14ac:dyDescent="0.25">
      <c r="A78" s="59" t="str">
        <f>IF(H92=1,IF(G92=1,"In "&amp;G80&amp;", "&amp;H92&amp;" consumer from SDC transitioned to the community. In the previous month, Regional Centers (RCs) had projected that "&amp;G92&amp;" consumer from SDC would transition to the community in "&amp;G80&amp;".","In "&amp;G80&amp;", "&amp;H92&amp;" consumer from SDC transitioned to the community. In the previous month, Regional Centers (RCs) had projected that "&amp;G92&amp;" consumers from SDC would transition to the community in "&amp;G80&amp;". "),IF(G92=1,"In "&amp;G80&amp;", "&amp;H92&amp;" consumers from SDC transitioned to the community. In the previous month, Regional Centers (RCs) had projected that "&amp;G92&amp;" consumer from SDC would transition to the community in "&amp;G80&amp;". ","In "&amp;G80&amp;", "&amp;H92&amp;" consumers from SDC transitioned to the community. In the previous month, Regional Centers (RCs) had projected that "&amp;G92&amp;" consumers from SDC would transition to the community in "&amp;G80&amp;". Delays in some transitions were due to resource availability."))</f>
        <v>In October 2017, 3 consumers from SDC transitioned to the community. In the previous month, Regional Centers (RCs) had projected that 41 consumers from SDC would transition to the community in October 2017. Delays in some transitions were due to resource availability.</v>
      </c>
      <c r="B78" s="59"/>
      <c r="C78" s="59"/>
      <c r="D78" s="59"/>
      <c r="E78" s="59"/>
      <c r="F78" s="59"/>
      <c r="G78" s="59"/>
      <c r="H78" s="59"/>
      <c r="I78" s="59"/>
      <c r="J78" s="59"/>
      <c r="K78" s="33"/>
    </row>
    <row r="79" spans="1:22" s="30" customFormat="1" ht="12.75" x14ac:dyDescent="0.2">
      <c r="A79" s="34"/>
      <c r="B79" s="34"/>
      <c r="C79" s="34"/>
      <c r="D79" s="34"/>
      <c r="E79" s="34"/>
      <c r="F79" s="34"/>
      <c r="G79" s="34"/>
      <c r="H79" s="34"/>
      <c r="I79" s="34"/>
      <c r="J79" s="34"/>
      <c r="K79" s="34"/>
    </row>
    <row r="80" spans="1:22" s="1" customFormat="1" ht="20.100000000000001" customHeight="1" x14ac:dyDescent="0.25">
      <c r="A80" s="60" t="s">
        <v>21</v>
      </c>
      <c r="B80" s="6"/>
      <c r="C80" s="61" t="s">
        <v>5</v>
      </c>
      <c r="D80" s="62"/>
      <c r="E80" s="63"/>
      <c r="F80" s="6"/>
      <c r="G80" s="64" t="s">
        <v>6</v>
      </c>
      <c r="H80" s="65"/>
      <c r="I80" s="6"/>
      <c r="J80" s="7" t="s">
        <v>7</v>
      </c>
      <c r="L80" s="32"/>
      <c r="M80" s="32"/>
      <c r="N80" s="32"/>
      <c r="O80" s="32"/>
      <c r="P80" s="32"/>
      <c r="Q80" s="32"/>
      <c r="R80" s="32"/>
      <c r="S80" s="32"/>
      <c r="T80" s="32"/>
      <c r="U80" s="32"/>
      <c r="V80" s="32"/>
    </row>
    <row r="81" spans="1:22" ht="33" customHeight="1" x14ac:dyDescent="0.25">
      <c r="A81" s="60"/>
      <c r="B81" s="8"/>
      <c r="C81" s="66" t="s">
        <v>8</v>
      </c>
      <c r="D81" s="68" t="s">
        <v>47</v>
      </c>
      <c r="E81" s="66" t="s">
        <v>37</v>
      </c>
      <c r="F81" s="9"/>
      <c r="G81" s="66" t="s">
        <v>11</v>
      </c>
      <c r="H81" s="66" t="s">
        <v>48</v>
      </c>
      <c r="I81" s="9"/>
      <c r="J81" s="66" t="s">
        <v>11</v>
      </c>
      <c r="K81" s="10"/>
      <c r="L81" s="30"/>
      <c r="M81" s="30"/>
      <c r="N81" s="30"/>
      <c r="O81" s="30"/>
      <c r="P81" s="30"/>
      <c r="Q81" s="30"/>
      <c r="R81" s="30"/>
      <c r="S81" s="30"/>
      <c r="T81" s="30"/>
      <c r="U81" s="30"/>
      <c r="V81" s="30"/>
    </row>
    <row r="82" spans="1:22" ht="33" customHeight="1" x14ac:dyDescent="0.25">
      <c r="A82" s="60"/>
      <c r="B82" s="8"/>
      <c r="C82" s="67"/>
      <c r="D82" s="68"/>
      <c r="E82" s="67"/>
      <c r="F82" s="9"/>
      <c r="G82" s="67"/>
      <c r="H82" s="67"/>
      <c r="I82" s="9"/>
      <c r="J82" s="67"/>
      <c r="K82" s="10"/>
      <c r="L82" s="32"/>
      <c r="M82" s="32"/>
      <c r="N82" s="32"/>
      <c r="O82" s="32"/>
      <c r="P82" s="32"/>
      <c r="Q82" s="32"/>
      <c r="R82" s="32"/>
      <c r="S82" s="32"/>
      <c r="T82" s="32"/>
      <c r="U82" s="32"/>
      <c r="V82" s="32"/>
    </row>
    <row r="83" spans="1:22" ht="20.100000000000001" customHeight="1" x14ac:dyDescent="0.25">
      <c r="A83" s="35" t="s">
        <v>22</v>
      </c>
      <c r="B83" s="12"/>
      <c r="C83" s="16">
        <v>27</v>
      </c>
      <c r="D83" s="36">
        <v>3</v>
      </c>
      <c r="E83" s="17">
        <f>C83-D83</f>
        <v>24</v>
      </c>
      <c r="F83" s="9"/>
      <c r="G83" s="36">
        <v>14</v>
      </c>
      <c r="H83" s="36">
        <v>0</v>
      </c>
      <c r="I83" s="9"/>
      <c r="J83" s="36">
        <v>13</v>
      </c>
      <c r="K83" s="10"/>
      <c r="L83" s="30"/>
      <c r="M83" s="30"/>
      <c r="N83" s="30"/>
      <c r="O83" s="30"/>
      <c r="P83" s="30"/>
      <c r="Q83" s="30"/>
      <c r="R83" s="30"/>
      <c r="S83" s="30"/>
      <c r="T83" s="30"/>
      <c r="U83" s="30"/>
      <c r="V83" s="30"/>
    </row>
    <row r="84" spans="1:22" ht="20.100000000000001" customHeight="1" x14ac:dyDescent="0.25">
      <c r="A84" s="37" t="s">
        <v>38</v>
      </c>
      <c r="B84" s="12"/>
      <c r="C84" s="13">
        <v>2</v>
      </c>
      <c r="D84" s="38">
        <v>0</v>
      </c>
      <c r="E84" s="14">
        <f t="shared" ref="E84:E91" si="2">C84-D84</f>
        <v>2</v>
      </c>
      <c r="F84" s="9"/>
      <c r="G84" s="38">
        <v>2</v>
      </c>
      <c r="H84" s="38">
        <v>0</v>
      </c>
      <c r="I84" s="9"/>
      <c r="J84" s="38">
        <v>2</v>
      </c>
      <c r="K84" s="10"/>
      <c r="L84" s="32"/>
      <c r="M84" s="32"/>
      <c r="N84" s="32"/>
      <c r="O84" s="32"/>
      <c r="P84" s="32"/>
      <c r="Q84" s="32"/>
      <c r="R84" s="32"/>
      <c r="S84" s="32"/>
      <c r="T84" s="32"/>
      <c r="U84" s="32"/>
      <c r="V84" s="32"/>
    </row>
    <row r="85" spans="1:22" ht="20.100000000000001" customHeight="1" x14ac:dyDescent="0.25">
      <c r="A85" s="35" t="s">
        <v>40</v>
      </c>
      <c r="B85" s="12"/>
      <c r="C85" s="16">
        <v>4</v>
      </c>
      <c r="D85" s="36">
        <v>1</v>
      </c>
      <c r="E85" s="17">
        <f t="shared" si="2"/>
        <v>3</v>
      </c>
      <c r="F85" s="9"/>
      <c r="G85" s="36">
        <v>1</v>
      </c>
      <c r="H85" s="36">
        <v>0</v>
      </c>
      <c r="I85" s="9"/>
      <c r="J85" s="36">
        <v>1</v>
      </c>
      <c r="K85" s="10"/>
      <c r="L85" s="30"/>
      <c r="M85" s="30"/>
      <c r="N85" s="30"/>
      <c r="O85" s="30"/>
      <c r="P85" s="30"/>
      <c r="Q85" s="30"/>
      <c r="R85" s="30"/>
      <c r="S85" s="30"/>
      <c r="T85" s="30"/>
      <c r="U85" s="30"/>
      <c r="V85" s="30"/>
    </row>
    <row r="86" spans="1:22" ht="20.100000000000001" customHeight="1" x14ac:dyDescent="0.25">
      <c r="A86" s="37" t="s">
        <v>49</v>
      </c>
      <c r="B86" s="12"/>
      <c r="C86" s="13">
        <v>30</v>
      </c>
      <c r="D86" s="38">
        <v>5</v>
      </c>
      <c r="E86" s="14">
        <f t="shared" si="2"/>
        <v>25</v>
      </c>
      <c r="F86" s="9"/>
      <c r="G86" s="38">
        <v>10</v>
      </c>
      <c r="H86" s="38">
        <v>2</v>
      </c>
      <c r="I86" s="9"/>
      <c r="J86" s="38">
        <v>12</v>
      </c>
      <c r="K86" s="10"/>
      <c r="L86" s="32"/>
      <c r="M86" s="32"/>
      <c r="N86" s="32"/>
      <c r="O86" s="32"/>
      <c r="P86" s="32"/>
      <c r="Q86" s="32"/>
      <c r="R86" s="32"/>
      <c r="S86" s="32"/>
      <c r="T86" s="32"/>
      <c r="U86" s="32"/>
      <c r="V86" s="32"/>
    </row>
    <row r="87" spans="1:22" ht="20.100000000000001" customHeight="1" x14ac:dyDescent="0.25">
      <c r="A87" s="35" t="s">
        <v>50</v>
      </c>
      <c r="B87" s="12"/>
      <c r="C87" s="16">
        <v>57</v>
      </c>
      <c r="D87" s="36">
        <v>3</v>
      </c>
      <c r="E87" s="17">
        <f t="shared" si="2"/>
        <v>54</v>
      </c>
      <c r="F87" s="9"/>
      <c r="G87" s="36">
        <v>3</v>
      </c>
      <c r="H87" s="36">
        <v>1</v>
      </c>
      <c r="I87" s="9"/>
      <c r="J87" s="36">
        <v>3</v>
      </c>
      <c r="K87" s="10"/>
      <c r="L87" s="30"/>
      <c r="M87" s="30"/>
      <c r="N87" s="30"/>
      <c r="O87" s="30"/>
      <c r="P87" s="30"/>
      <c r="Q87" s="30"/>
      <c r="R87" s="30"/>
      <c r="S87" s="30"/>
      <c r="T87" s="30"/>
      <c r="U87" s="30"/>
      <c r="V87" s="30"/>
    </row>
    <row r="88" spans="1:22" ht="20.100000000000001" customHeight="1" x14ac:dyDescent="0.25">
      <c r="A88" s="37" t="s">
        <v>51</v>
      </c>
      <c r="B88" s="12"/>
      <c r="C88" s="13">
        <v>58</v>
      </c>
      <c r="D88" s="38">
        <v>2</v>
      </c>
      <c r="E88" s="14">
        <f t="shared" si="2"/>
        <v>56</v>
      </c>
      <c r="F88" s="9"/>
      <c r="G88" s="38">
        <v>9</v>
      </c>
      <c r="H88" s="38">
        <v>0</v>
      </c>
      <c r="I88" s="9"/>
      <c r="J88" s="38">
        <v>11</v>
      </c>
      <c r="K88" s="10"/>
      <c r="L88" s="32"/>
      <c r="M88" s="32"/>
      <c r="N88" s="32"/>
      <c r="O88" s="32"/>
      <c r="P88" s="32"/>
      <c r="Q88" s="32"/>
      <c r="R88" s="32"/>
      <c r="S88" s="32"/>
      <c r="T88" s="32"/>
      <c r="U88" s="32"/>
      <c r="V88" s="32"/>
    </row>
    <row r="89" spans="1:22" ht="20.100000000000001" customHeight="1" x14ac:dyDescent="0.25">
      <c r="A89" s="35" t="s">
        <v>42</v>
      </c>
      <c r="B89" s="12"/>
      <c r="C89" s="16">
        <v>2</v>
      </c>
      <c r="D89" s="36">
        <v>0</v>
      </c>
      <c r="E89" s="17">
        <f t="shared" si="2"/>
        <v>2</v>
      </c>
      <c r="F89" s="9"/>
      <c r="G89" s="36">
        <v>0</v>
      </c>
      <c r="H89" s="36">
        <v>0</v>
      </c>
      <c r="I89" s="9"/>
      <c r="J89" s="36">
        <v>0</v>
      </c>
      <c r="K89" s="10"/>
      <c r="L89" s="30"/>
      <c r="M89" s="30"/>
      <c r="N89" s="30"/>
      <c r="O89" s="30"/>
      <c r="P89" s="30"/>
      <c r="Q89" s="30"/>
      <c r="R89" s="30"/>
      <c r="S89" s="30"/>
      <c r="T89" s="30"/>
      <c r="U89" s="30"/>
      <c r="V89" s="30"/>
    </row>
    <row r="90" spans="1:22" ht="20.100000000000001" customHeight="1" x14ac:dyDescent="0.25">
      <c r="A90" s="37" t="s">
        <v>29</v>
      </c>
      <c r="B90" s="12"/>
      <c r="C90" s="13">
        <v>3</v>
      </c>
      <c r="D90" s="38">
        <v>1</v>
      </c>
      <c r="E90" s="14">
        <f t="shared" si="2"/>
        <v>2</v>
      </c>
      <c r="F90" s="9"/>
      <c r="G90" s="38">
        <v>2</v>
      </c>
      <c r="H90" s="38">
        <v>0</v>
      </c>
      <c r="I90" s="9"/>
      <c r="J90" s="38">
        <v>2</v>
      </c>
      <c r="K90" s="10"/>
      <c r="L90" s="32"/>
      <c r="M90" s="32"/>
      <c r="N90" s="32"/>
      <c r="O90" s="32"/>
      <c r="P90" s="32"/>
      <c r="Q90" s="32"/>
      <c r="R90" s="32"/>
      <c r="S90" s="32"/>
      <c r="T90" s="32"/>
      <c r="U90" s="32"/>
      <c r="V90" s="32"/>
    </row>
    <row r="91" spans="1:22" ht="20.100000000000001" customHeight="1" x14ac:dyDescent="0.25">
      <c r="A91" s="35" t="s">
        <v>43</v>
      </c>
      <c r="B91" s="12">
        <v>1</v>
      </c>
      <c r="C91" s="16">
        <v>1</v>
      </c>
      <c r="D91" s="36">
        <v>0</v>
      </c>
      <c r="E91" s="17">
        <f t="shared" si="2"/>
        <v>1</v>
      </c>
      <c r="F91" s="9"/>
      <c r="G91" s="36">
        <v>0</v>
      </c>
      <c r="H91" s="36">
        <v>0</v>
      </c>
      <c r="I91" s="9"/>
      <c r="J91" s="36">
        <v>0</v>
      </c>
      <c r="K91" s="10"/>
      <c r="L91" s="30"/>
      <c r="M91" s="30"/>
      <c r="N91" s="30"/>
      <c r="O91" s="30"/>
      <c r="P91" s="30"/>
      <c r="Q91" s="30"/>
      <c r="R91" s="30"/>
      <c r="S91" s="30"/>
      <c r="T91" s="30"/>
      <c r="U91" s="30"/>
      <c r="V91" s="30"/>
    </row>
    <row r="92" spans="1:22" ht="20.100000000000001" customHeight="1" x14ac:dyDescent="0.25">
      <c r="A92" s="19" t="s">
        <v>52</v>
      </c>
      <c r="B92" s="20"/>
      <c r="C92" s="21">
        <f>SUM(C83:C91)</f>
        <v>184</v>
      </c>
      <c r="D92" s="21">
        <f>SUM(D83:D91)</f>
        <v>15</v>
      </c>
      <c r="E92" s="22">
        <f>SUM(E83:E91)</f>
        <v>169</v>
      </c>
      <c r="F92" s="23"/>
      <c r="G92" s="21">
        <f>SUM(G83:G91)</f>
        <v>41</v>
      </c>
      <c r="H92" s="21">
        <f>SUM(H83:H91)</f>
        <v>3</v>
      </c>
      <c r="I92" s="23"/>
      <c r="J92" s="21">
        <f>SUM(J83:J91)</f>
        <v>44</v>
      </c>
      <c r="K92" s="10"/>
      <c r="L92" s="30"/>
      <c r="M92" s="30"/>
      <c r="N92" s="30"/>
      <c r="O92" s="30"/>
      <c r="P92" s="30"/>
      <c r="Q92" s="30"/>
      <c r="R92" s="30"/>
      <c r="S92" s="30"/>
      <c r="T92" s="30"/>
      <c r="U92" s="30"/>
      <c r="V92" s="30"/>
    </row>
    <row r="93" spans="1:22" s="25" customFormat="1" ht="15" x14ac:dyDescent="0.25">
      <c r="A93" s="56" t="s">
        <v>17</v>
      </c>
      <c r="B93" s="56"/>
      <c r="C93" s="56"/>
      <c r="D93" s="56"/>
      <c r="E93" s="56"/>
      <c r="F93" s="56"/>
      <c r="G93" s="56"/>
      <c r="H93" s="56"/>
      <c r="I93" s="56"/>
      <c r="J93" s="56"/>
      <c r="K93" s="24"/>
      <c r="L93" s="32"/>
      <c r="M93" s="32"/>
      <c r="N93" s="32"/>
      <c r="O93" s="32"/>
      <c r="P93" s="32"/>
      <c r="Q93" s="32"/>
      <c r="R93" s="32"/>
      <c r="S93" s="32"/>
      <c r="T93" s="32"/>
      <c r="U93" s="32"/>
      <c r="V93" s="32"/>
    </row>
    <row r="94" spans="1:22" s="25" customFormat="1" ht="15" customHeight="1" x14ac:dyDescent="0.25">
      <c r="A94" s="57" t="s">
        <v>53</v>
      </c>
      <c r="B94" s="58"/>
      <c r="C94" s="58"/>
      <c r="D94" s="58"/>
      <c r="E94" s="58"/>
      <c r="F94" s="58"/>
      <c r="G94" s="58"/>
      <c r="H94" s="58"/>
      <c r="I94" s="58"/>
      <c r="J94" s="58"/>
      <c r="K94" s="24"/>
      <c r="L94" s="30"/>
      <c r="M94" s="30"/>
      <c r="N94" s="30"/>
      <c r="O94" s="30"/>
      <c r="P94" s="30"/>
      <c r="Q94" s="30"/>
      <c r="R94" s="30"/>
      <c r="S94" s="30"/>
      <c r="T94" s="30"/>
      <c r="U94" s="30"/>
      <c r="V94" s="30"/>
    </row>
    <row r="95" spans="1:22" s="5" customFormat="1" ht="17.25" x14ac:dyDescent="0.25">
      <c r="A95" s="53" t="s">
        <v>54</v>
      </c>
      <c r="B95" s="54"/>
      <c r="C95" s="54"/>
      <c r="D95" s="54"/>
      <c r="E95" s="54"/>
      <c r="F95" s="54"/>
      <c r="G95" s="54"/>
      <c r="H95" s="54"/>
      <c r="I95" s="54"/>
      <c r="J95" s="54"/>
      <c r="K95" s="54"/>
      <c r="L95" s="32"/>
      <c r="M95" s="32"/>
      <c r="N95" s="32"/>
      <c r="O95" s="32"/>
      <c r="P95" s="32"/>
      <c r="Q95" s="32"/>
      <c r="R95" s="32"/>
      <c r="S95" s="32"/>
      <c r="T95" s="32"/>
      <c r="U95" s="32"/>
      <c r="V95" s="32"/>
    </row>
  </sheetData>
  <mergeCells count="60">
    <mergeCell ref="A16:J16"/>
    <mergeCell ref="A1:J1"/>
    <mergeCell ref="A2:J2"/>
    <mergeCell ref="A3:J3"/>
    <mergeCell ref="A4:J4"/>
    <mergeCell ref="A6:J6"/>
    <mergeCell ref="A8:A10"/>
    <mergeCell ref="C8:E8"/>
    <mergeCell ref="G8:H8"/>
    <mergeCell ref="C9:C10"/>
    <mergeCell ref="D9:D10"/>
    <mergeCell ref="E9:E10"/>
    <mergeCell ref="G9:G10"/>
    <mergeCell ref="H9:H10"/>
    <mergeCell ref="J9:J10"/>
    <mergeCell ref="A15:J15"/>
    <mergeCell ref="A44:J44"/>
    <mergeCell ref="A17:J17"/>
    <mergeCell ref="A19:J19"/>
    <mergeCell ref="A21:J21"/>
    <mergeCell ref="A23:J23"/>
    <mergeCell ref="A25:A27"/>
    <mergeCell ref="C25:E25"/>
    <mergeCell ref="G25:H25"/>
    <mergeCell ref="C26:C27"/>
    <mergeCell ref="D26:D27"/>
    <mergeCell ref="E26:E27"/>
    <mergeCell ref="G26:G27"/>
    <mergeCell ref="H26:H27"/>
    <mergeCell ref="J26:J27"/>
    <mergeCell ref="A42:J42"/>
    <mergeCell ref="A43:J43"/>
    <mergeCell ref="A76:J76"/>
    <mergeCell ref="A47:J47"/>
    <mergeCell ref="A49:J49"/>
    <mergeCell ref="A51:J51"/>
    <mergeCell ref="A53:A55"/>
    <mergeCell ref="C53:E53"/>
    <mergeCell ref="G53:H53"/>
    <mergeCell ref="C54:C55"/>
    <mergeCell ref="D54:D55"/>
    <mergeCell ref="E54:E55"/>
    <mergeCell ref="G54:G55"/>
    <mergeCell ref="H54:H55"/>
    <mergeCell ref="J54:J55"/>
    <mergeCell ref="A71:J71"/>
    <mergeCell ref="A72:J72"/>
    <mergeCell ref="A74:J74"/>
    <mergeCell ref="A93:J93"/>
    <mergeCell ref="A94:J94"/>
    <mergeCell ref="A78:J78"/>
    <mergeCell ref="A80:A82"/>
    <mergeCell ref="C80:E80"/>
    <mergeCell ref="G80:H80"/>
    <mergeCell ref="C81:C82"/>
    <mergeCell ref="D81:D82"/>
    <mergeCell ref="E81:E82"/>
    <mergeCell ref="G81:G82"/>
    <mergeCell ref="H81:H82"/>
    <mergeCell ref="J81:J82"/>
  </mergeCells>
  <pageMargins left="0.25" right="0.25" top="0.5" bottom="0.5" header="0.3" footer="0.3"/>
  <pageSetup scale="74" fitToHeight="0" orientation="landscape" r:id="rId1"/>
  <headerFooter>
    <oddHeader>&amp;L&amp;9Department of Developmental Services (DDS)&amp;RNovember 21, 2017</oddHeader>
  </headerFooter>
  <rowBreaks count="3" manualBreakCount="3">
    <brk id="18" max="16383" man="1"/>
    <brk id="46" max="16383"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Oct 2017</vt:lpstr>
      <vt:lpstr>'Oct 2017'!Print_Titles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Subect to Closure</dc:title>
  <dc:creator>California Department of Developmental Services</dc:creator>
  <cp:keywords>Consumer Transitions, DC Closure</cp:keywords>
  <cp:lastModifiedBy>Fong, Gloria@DDS</cp:lastModifiedBy>
  <cp:lastPrinted>2017-12-11T15:51:02Z</cp:lastPrinted>
  <dcterms:created xsi:type="dcterms:W3CDTF">2017-12-05T16:56:26Z</dcterms:created>
  <dcterms:modified xsi:type="dcterms:W3CDTF">2017-12-11T16:23:02Z</dcterms:modified>
  <cp:category>Facts and Stats</cp:category>
</cp:coreProperties>
</file>