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srvf03\Groups\INFSYS\DataX\Programs\Scheduled\Data\Caseload\Caseload 2019\"/>
    </mc:Choice>
  </mc:AlternateContent>
  <bookViews>
    <workbookView xWindow="13860" yWindow="90" windowWidth="22215" windowHeight="10785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data!$B$3:$F$25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<sst xmlns="http://schemas.openxmlformats.org/spreadsheetml/2006/main" count="157" uniqueCount="91">
  <si>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</si>
  <si>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</si>
  <si>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</si>
  <si>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</si>
  <si>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</si>
  <si>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</si>
  <si>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</si>
  <si>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</si>
  <si>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</si>
  <si>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</si>
  <si>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</si>
  <si>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</si>
  <si>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</si>
  <si>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</si>
  <si>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</si>
  <si>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</si>
  <si>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</si>
  <si>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</si>
  <si>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</si>
  <si>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</si>
  <si>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</si>
  <si>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</si>
  <si>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</si>
  <si>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</si>
  <si>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</si>
  <si>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</si>
  <si>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</si>
  <si>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</si>
  <si>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</si>
  <si>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</si>
  <si>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</si>
  <si>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</si>
  <si>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</si>
  <si>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</si>
  <si>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</si>
  <si>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</si>
  <si>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</si>
  <si>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</si>
  <si>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</si>
  <si>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</si>
  <si>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</si>
  <si>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</si>
  <si>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</si>
  <si>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</si>
  <si>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</si>
  <si>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</si>
  <si>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</si>
  <si>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</si>
  <si>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</si>
  <si>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</si>
  <si>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</si>
  <si>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</si>
  <si>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</si>
  <si>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</si>
  <si>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</si>
  <si>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</si>
  <si>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</si>
  <si>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</si>
  <si>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</si>
  <si>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</si>
  <si>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</si>
  <si>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</si>
  <si>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</si>
  <si>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</si>
  <si>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</si>
  <si>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</si>
  <si>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</si>
  <si>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</si>
  <si>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</si>
  <si>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</si>
  <si>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</si>
  <si>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</si>
  <si>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</si>
  <si>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</si>
  <si>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</si>
  <si>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</si>
  <si>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</si>
  <si>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</si>
  <si>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</si>
  <si>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</si>
  <si>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</si>
  <si>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</si>
  <si>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</si>
  <si>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</si>
  <si>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</si>
  <si>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Through January 2019</t>
  </si>
  <si>
    <t>Total number of Diagnosis &amp; Evaluation consumers (Status 0) not yet 36 months old: 6,093</t>
  </si>
  <si>
    <t>Total number of active consumers (Status 2) who are not yet 36 months old: 1,026</t>
  </si>
  <si>
    <t>1,996 Early Start consumers over 36 months presented on second page only</t>
  </si>
  <si>
    <t>Report run date: Monday, February 11, 2019</t>
  </si>
  <si>
    <t>Data set: CM201902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</si>
</sst>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A41" sqref="A41:H41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6" width="18" style="5" customWidth="1"/>
    <col min="7" max="7" width="3.7109375" style="5" customWidth="1"/>
    <col min="8" max="8" width="18" style="5" customWidth="1"/>
    <col min="9" max="16384" width="10.140625" style="5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25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25">
      <c r="A4" s="26" t="str">
        <f>'header and footers'!A2</f>
        <v>Through January 2019</v>
      </c>
      <c r="B4" s="26"/>
      <c r="C4" s="26"/>
      <c r="D4" s="26"/>
      <c r="E4" s="26"/>
      <c r="F4" s="26"/>
      <c r="G4" s="26"/>
      <c r="H4" s="26"/>
    </row>
    <row r="5" spans="1:11" x14ac:dyDescent="0.25">
      <c r="A5" s="6" t="s">
        <v>0</v>
      </c>
    </row>
    <row r="6" spans="1:11" x14ac:dyDescent="0.25">
      <c r="A6" s="6" t="s">
        <v>0</v>
      </c>
    </row>
    <row r="7" spans="1:11" x14ac:dyDescent="0.25">
      <c r="A7" s="6" t="s">
        <v>0</v>
      </c>
    </row>
    <row r="8" spans="1:11" x14ac:dyDescent="0.25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79</v>
      </c>
      <c r="G8" s="23"/>
      <c r="H8" s="9" t="s">
        <v>50</v>
      </c>
    </row>
    <row r="9" spans="1:11" x14ac:dyDescent="0.25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25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25">
      <c r="A11" s="6" t="s">
        <v>0</v>
      </c>
    </row>
    <row r="12" spans="1:11" x14ac:dyDescent="0.25">
      <c r="A12" s="6" t="s">
        <v>0</v>
      </c>
      <c r="D12" s="21"/>
    </row>
    <row r="13" spans="1:11" x14ac:dyDescent="0.25">
      <c r="A13" s="10" t="s">
        <v>3</v>
      </c>
      <c r="B13" s="13" t="s">
        <v>4</v>
      </c>
      <c r="C13" s="14">
        <f>IF(ISBLANK(data!B5),"1-10    ",data!B5)</f>
        <v>911</v>
      </c>
      <c r="D13" s="14">
        <f>IF(ISBLANK(data!C5),"1-10    ",data!C5)</f>
        <v>2160</v>
      </c>
      <c r="E13" s="14">
        <f>IF(ISBLANK(data!D5),"1-10    ",data!D5)</f>
        <v>21594</v>
      </c>
      <c r="F13" s="14">
        <f>IF(ISBLANK(data!E5),"1-10    ",data!E5)</f>
        <v>24665</v>
      </c>
      <c r="G13" s="14"/>
      <c r="H13" s="14">
        <f>IF(ISBLANK(data!F5),"1-10    ",data!F5)</f>
        <v>36</v>
      </c>
      <c r="I13" s="20"/>
      <c r="K13" s="19"/>
    </row>
    <row r="14" spans="1:11" x14ac:dyDescent="0.25">
      <c r="A14" s="10" t="s">
        <v>5</v>
      </c>
      <c r="B14" s="13" t="s">
        <v>6</v>
      </c>
      <c r="C14" s="14">
        <f>IF(ISBLANK(data!B6),"1-10    ",data!B6)</f>
        <v>766</v>
      </c>
      <c r="D14" s="14">
        <f>IF(ISBLANK(data!C6),"1-10    ",data!C6)</f>
        <v>2895</v>
      </c>
      <c r="E14" s="14">
        <f>IF(ISBLANK(data!D6),"1-10    ",data!D6)</f>
        <v>16820</v>
      </c>
      <c r="F14" s="14">
        <f>IF(ISBLANK(data!E6),"1-10    ",data!E6)</f>
        <v>20481</v>
      </c>
      <c r="G14" s="14"/>
      <c r="H14" s="14">
        <f>IF(ISBLANK(data!F6),"1-10    ",data!F6)</f>
        <v>41</v>
      </c>
      <c r="I14" s="20"/>
    </row>
    <row r="15" spans="1:11" x14ac:dyDescent="0.25">
      <c r="A15" s="10" t="s">
        <v>7</v>
      </c>
      <c r="B15" s="13" t="s">
        <v>8</v>
      </c>
      <c r="C15" s="14">
        <f>IF(ISBLANK(data!B7),"1-10    ",data!B7)</f>
        <v>750</v>
      </c>
      <c r="D15" s="14">
        <f>IF(ISBLANK(data!C7),"1-10    ",data!C7)</f>
        <v>1709</v>
      </c>
      <c r="E15" s="14">
        <f>IF(ISBLANK(data!D7),"1-10    ",data!D7)</f>
        <v>18379</v>
      </c>
      <c r="F15" s="14">
        <f>IF(ISBLANK(data!E7),"1-10    ",data!E7)</f>
        <v>20838</v>
      </c>
      <c r="G15" s="14"/>
      <c r="H15" s="14">
        <f>IF(ISBLANK(data!F7),"1-10    ",data!F7)</f>
        <v>23</v>
      </c>
      <c r="I15" s="20"/>
    </row>
    <row r="16" spans="1:11" x14ac:dyDescent="0.25">
      <c r="A16" s="10" t="s">
        <v>9</v>
      </c>
      <c r="B16" s="13" t="s">
        <v>10</v>
      </c>
      <c r="C16" s="14">
        <f>IF(ISBLANK(data!B8),"1-10    ",data!B8)</f>
        <v>301</v>
      </c>
      <c r="D16" s="14">
        <f>IF(ISBLANK(data!C8),"1-10    ",data!C8)</f>
        <v>1469</v>
      </c>
      <c r="E16" s="14">
        <f>IF(ISBLANK(data!D8),"1-10    ",data!D8)</f>
        <v>10249</v>
      </c>
      <c r="F16" s="14">
        <f>IF(ISBLANK(data!E8),"1-10    ",data!E8)</f>
        <v>12019</v>
      </c>
      <c r="G16" s="14"/>
      <c r="H16" s="14" t="str">
        <f>IF(ISBLANK(data!F8),"1-10    ",data!F8)</f>
        <v xml:space="preserve">1-10    </v>
      </c>
      <c r="I16" s="20"/>
    </row>
    <row r="17" spans="1:9" x14ac:dyDescent="0.25">
      <c r="A17" s="10" t="s">
        <v>11</v>
      </c>
      <c r="B17" s="13" t="s">
        <v>12</v>
      </c>
      <c r="C17" s="14">
        <f>IF(ISBLANK(data!B9),"1-10    ",data!B9)</f>
        <v>197</v>
      </c>
      <c r="D17" s="14">
        <f>IF(ISBLANK(data!C9),"1-10    ",data!C9)</f>
        <v>693</v>
      </c>
      <c r="E17" s="14">
        <f>IF(ISBLANK(data!D9),"1-10    ",data!D9)</f>
        <v>7088</v>
      </c>
      <c r="F17" s="14">
        <f>IF(ISBLANK(data!E9),"1-10    ",data!E9)</f>
        <v>7978</v>
      </c>
      <c r="G17" s="14"/>
      <c r="H17" s="14">
        <f>IF(ISBLANK(data!F9),"1-10    ",data!F9)</f>
        <v>14</v>
      </c>
      <c r="I17" s="20"/>
    </row>
    <row r="18" spans="1:9" x14ac:dyDescent="0.25">
      <c r="A18" s="10" t="s">
        <v>13</v>
      </c>
      <c r="B18" s="13" t="s">
        <v>14</v>
      </c>
      <c r="C18" s="14">
        <f>IF(ISBLANK(data!B10),"1-10    ",data!B10)</f>
        <v>410</v>
      </c>
      <c r="D18" s="14">
        <f>IF(ISBLANK(data!C10),"1-10    ",data!C10)</f>
        <v>1175</v>
      </c>
      <c r="E18" s="14">
        <f>IF(ISBLANK(data!D10),"1-10    ",data!D10)</f>
        <v>8076</v>
      </c>
      <c r="F18" s="14">
        <f>IF(ISBLANK(data!E10),"1-10    ",data!E10)</f>
        <v>9661</v>
      </c>
      <c r="G18" s="14"/>
      <c r="H18" s="14">
        <f>IF(ISBLANK(data!F10),"1-10    ",data!F10)</f>
        <v>11</v>
      </c>
      <c r="I18" s="20"/>
    </row>
    <row r="19" spans="1:9" x14ac:dyDescent="0.25">
      <c r="A19" s="10" t="s">
        <v>15</v>
      </c>
      <c r="B19" s="13" t="s">
        <v>16</v>
      </c>
      <c r="C19" s="14">
        <f>IF(ISBLANK(data!B11),"1-10    ",data!B11)</f>
        <v>517</v>
      </c>
      <c r="D19" s="14">
        <f>IF(ISBLANK(data!C11),"1-10    ",data!C11)</f>
        <v>1860</v>
      </c>
      <c r="E19" s="14">
        <f>IF(ISBLANK(data!D11),"1-10    ",data!D11)</f>
        <v>12111</v>
      </c>
      <c r="F19" s="14">
        <f>IF(ISBLANK(data!E11),"1-10    ",data!E11)</f>
        <v>14488</v>
      </c>
      <c r="G19" s="14"/>
      <c r="H19" s="14" t="str">
        <f>IF(ISBLANK(data!F11),"1-10    ",data!F11)</f>
        <v xml:space="preserve">1-10    </v>
      </c>
      <c r="I19" s="20"/>
    </row>
    <row r="20" spans="1:9" x14ac:dyDescent="0.25">
      <c r="A20" s="10" t="s">
        <v>17</v>
      </c>
      <c r="B20" s="13" t="s">
        <v>18</v>
      </c>
      <c r="C20" s="14">
        <f>IF(ISBLANK(data!B12),"1-10    ",data!B12)</f>
        <v>2097</v>
      </c>
      <c r="D20" s="14">
        <f>IF(ISBLANK(data!C12),"1-10    ",data!C12)</f>
        <v>4616</v>
      </c>
      <c r="E20" s="14">
        <f>IF(ISBLANK(data!D12),"1-10    ",data!D12)</f>
        <v>30831</v>
      </c>
      <c r="F20" s="14">
        <f>IF(ISBLANK(data!E12),"1-10    ",data!E12)</f>
        <v>37544</v>
      </c>
      <c r="G20" s="14"/>
      <c r="H20" s="14">
        <f>IF(ISBLANK(data!F12),"1-10    ",data!F12)</f>
        <v>24</v>
      </c>
      <c r="I20" s="20"/>
    </row>
    <row r="21" spans="1:9" x14ac:dyDescent="0.25">
      <c r="A21" s="10" t="s">
        <v>19</v>
      </c>
      <c r="B21" s="13" t="s">
        <v>20</v>
      </c>
      <c r="C21" s="14">
        <f>IF(ISBLANK(data!B13),"1-10    ",data!B13)</f>
        <v>184</v>
      </c>
      <c r="D21" s="14">
        <f>IF(ISBLANK(data!C13),"1-10    ",data!C13)</f>
        <v>848</v>
      </c>
      <c r="E21" s="14">
        <f>IF(ISBLANK(data!D13),"1-10    ",data!D13)</f>
        <v>8003</v>
      </c>
      <c r="F21" s="14">
        <f>IF(ISBLANK(data!E13),"1-10    ",data!E13)</f>
        <v>9035</v>
      </c>
      <c r="G21" s="14"/>
      <c r="H21" s="14">
        <f>IF(ISBLANK(data!F13),"1-10    ",data!F13)</f>
        <v>18</v>
      </c>
      <c r="I21" s="20"/>
    </row>
    <row r="22" spans="1:9" x14ac:dyDescent="0.25">
      <c r="A22" s="10" t="s">
        <v>21</v>
      </c>
      <c r="B22" s="13" t="s">
        <v>22</v>
      </c>
      <c r="C22" s="14">
        <f>IF(ISBLANK(data!B14),"1-10    ",data!B14)</f>
        <v>325</v>
      </c>
      <c r="D22" s="14">
        <f>IF(ISBLANK(data!C14),"1-10    ",data!C14)</f>
        <v>1500</v>
      </c>
      <c r="E22" s="14">
        <f>IF(ISBLANK(data!D14),"1-10    ",data!D14)</f>
        <v>8706</v>
      </c>
      <c r="F22" s="14">
        <f>IF(ISBLANK(data!E14),"1-10    ",data!E14)</f>
        <v>10531</v>
      </c>
      <c r="G22" s="14"/>
      <c r="H22" s="14" t="str">
        <f>IF(ISBLANK(data!F14),"1-10    ",data!F14)</f>
        <v xml:space="preserve">1-10    </v>
      </c>
      <c r="I22" s="20"/>
    </row>
    <row r="23" spans="1:9" x14ac:dyDescent="0.25">
      <c r="A23" s="10" t="s">
        <v>23</v>
      </c>
      <c r="B23" s="13" t="s">
        <v>24</v>
      </c>
      <c r="C23" s="14">
        <f>IF(ISBLANK(data!B15),"1-10    ",data!B15)</f>
        <v>472</v>
      </c>
      <c r="D23" s="14">
        <f>IF(ISBLANK(data!C15),"1-10    ",data!C15)</f>
        <v>1006</v>
      </c>
      <c r="E23" s="14">
        <f>IF(ISBLANK(data!D15),"1-10    ",data!D15)</f>
        <v>7859</v>
      </c>
      <c r="F23" s="14">
        <f>IF(ISBLANK(data!E15),"1-10    ",data!E15)</f>
        <v>9337</v>
      </c>
      <c r="G23" s="14"/>
      <c r="H23" s="14">
        <f>IF(ISBLANK(data!F15),"1-10    ",data!F15)</f>
        <v>12</v>
      </c>
      <c r="I23" s="20"/>
    </row>
    <row r="24" spans="1:9" x14ac:dyDescent="0.25">
      <c r="A24" s="10" t="s">
        <v>25</v>
      </c>
      <c r="B24" s="13" t="s">
        <v>26</v>
      </c>
      <c r="C24" s="14">
        <f>IF(ISBLANK(data!B16),"1-10    ",data!B16)</f>
        <v>1420</v>
      </c>
      <c r="D24" s="14">
        <f>IF(ISBLANK(data!C16),"1-10    ",data!C16)</f>
        <v>3357</v>
      </c>
      <c r="E24" s="14">
        <f>IF(ISBLANK(data!D16),"1-10    ",data!D16)</f>
        <v>22063</v>
      </c>
      <c r="F24" s="14">
        <f>IF(ISBLANK(data!E16),"1-10    ",data!E16)</f>
        <v>26840</v>
      </c>
      <c r="G24" s="14"/>
      <c r="H24" s="14">
        <f>IF(ISBLANK(data!F16),"1-10    ",data!F16)</f>
        <v>17</v>
      </c>
      <c r="I24" s="20"/>
    </row>
    <row r="25" spans="1:9" x14ac:dyDescent="0.25">
      <c r="A25" s="10" t="s">
        <v>27</v>
      </c>
      <c r="B25" s="13" t="s">
        <v>28</v>
      </c>
      <c r="C25" s="14">
        <f>IF(ISBLANK(data!B17),"1-10    ",data!B17)</f>
        <v>432</v>
      </c>
      <c r="D25" s="14">
        <f>IF(ISBLANK(data!C17),"1-10    ",data!C17)</f>
        <v>3531</v>
      </c>
      <c r="E25" s="14">
        <f>IF(ISBLANK(data!D17),"1-10    ",data!D17)</f>
        <v>17976</v>
      </c>
      <c r="F25" s="14">
        <f>IF(ISBLANK(data!E17),"1-10    ",data!E17)</f>
        <v>21939</v>
      </c>
      <c r="G25" s="14"/>
      <c r="H25" s="14">
        <f>IF(ISBLANK(data!F17),"1-10    ",data!F17)</f>
        <v>54</v>
      </c>
      <c r="I25" s="20"/>
    </row>
    <row r="26" spans="1:9" x14ac:dyDescent="0.25">
      <c r="A26" s="10" t="s">
        <v>29</v>
      </c>
      <c r="B26" s="13" t="s">
        <v>30</v>
      </c>
      <c r="C26" s="14">
        <f>IF(ISBLANK(data!B18),"1-10    ",data!B18)</f>
        <v>217</v>
      </c>
      <c r="D26" s="14">
        <f>IF(ISBLANK(data!C18),"1-10    ",data!C18)</f>
        <v>289</v>
      </c>
      <c r="E26" s="14">
        <f>IF(ISBLANK(data!D18),"1-10    ",data!D18)</f>
        <v>3581</v>
      </c>
      <c r="F26" s="14">
        <f>IF(ISBLANK(data!E18),"1-10    ",data!E18)</f>
        <v>4087</v>
      </c>
      <c r="G26" s="14"/>
      <c r="H26" s="14" t="str">
        <f>IF(ISBLANK(data!F18),"1-10    ",data!F18)</f>
        <v xml:space="preserve">1-10    </v>
      </c>
      <c r="I26" s="20"/>
    </row>
    <row r="27" spans="1:9" x14ac:dyDescent="0.25">
      <c r="A27" s="10" t="s">
        <v>31</v>
      </c>
      <c r="B27" s="13" t="s">
        <v>32</v>
      </c>
      <c r="C27" s="14">
        <f>IF(ISBLANK(data!B19),"1-10    ",data!B19)</f>
        <v>336</v>
      </c>
      <c r="D27" s="14">
        <f>IF(ISBLANK(data!C19),"1-10    ",data!C19)</f>
        <v>2411</v>
      </c>
      <c r="E27" s="14">
        <f>IF(ISBLANK(data!D19),"1-10    ",data!D19)</f>
        <v>14938</v>
      </c>
      <c r="F27" s="14">
        <f>IF(ISBLANK(data!E19),"1-10    ",data!E19)</f>
        <v>17685</v>
      </c>
      <c r="G27" s="14"/>
      <c r="H27" s="14" t="str">
        <f>IF(ISBLANK(data!F19),"1-10    ",data!F19)</f>
        <v xml:space="preserve">1-10    </v>
      </c>
      <c r="I27" s="20"/>
    </row>
    <row r="28" spans="1:9" x14ac:dyDescent="0.25">
      <c r="A28" s="10" t="s">
        <v>33</v>
      </c>
      <c r="B28" s="13" t="s">
        <v>34</v>
      </c>
      <c r="C28" s="14">
        <f>IF(ISBLANK(data!B20),"1-10    ",data!B20)</f>
        <v>741</v>
      </c>
      <c r="D28" s="14">
        <f>IF(ISBLANK(data!C20),"1-10    ",data!C20)</f>
        <v>3832</v>
      </c>
      <c r="E28" s="14">
        <f>IF(ISBLANK(data!D20),"1-10    ",data!D20)</f>
        <v>24615</v>
      </c>
      <c r="F28" s="14">
        <f>IF(ISBLANK(data!E20),"1-10    ",data!E20)</f>
        <v>29188</v>
      </c>
      <c r="G28" s="14"/>
      <c r="H28" s="14">
        <f>IF(ISBLANK(data!F20),"1-10    ",data!F20)</f>
        <v>42</v>
      </c>
      <c r="I28" s="20"/>
    </row>
    <row r="29" spans="1:9" x14ac:dyDescent="0.25">
      <c r="A29" s="10" t="s">
        <v>35</v>
      </c>
      <c r="B29" s="13" t="s">
        <v>36</v>
      </c>
      <c r="C29" s="14">
        <f>IF(ISBLANK(data!B21),"1-10    ",data!B21)</f>
        <v>392</v>
      </c>
      <c r="D29" s="14">
        <f>IF(ISBLANK(data!C21),"1-10    ",data!C21)</f>
        <v>1858</v>
      </c>
      <c r="E29" s="14">
        <f>IF(ISBLANK(data!D21),"1-10    ",data!D21)</f>
        <v>11270</v>
      </c>
      <c r="F29" s="14">
        <f>IF(ISBLANK(data!E21),"1-10    ",data!E21)</f>
        <v>13520</v>
      </c>
      <c r="G29" s="14"/>
      <c r="H29" s="14" t="str">
        <f>IF(ISBLANK(data!F21),"1-10    ",data!F21)</f>
        <v xml:space="preserve">1-10    </v>
      </c>
      <c r="I29" s="20"/>
    </row>
    <row r="30" spans="1:9" x14ac:dyDescent="0.25">
      <c r="A30" s="10" t="s">
        <v>37</v>
      </c>
      <c r="B30" s="13" t="s">
        <v>38</v>
      </c>
      <c r="C30" s="14">
        <f>IF(ISBLANK(data!B22),"1-10    ",data!B22)</f>
        <v>699</v>
      </c>
      <c r="D30" s="14">
        <f>IF(ISBLANK(data!C22),"1-10    ",data!C22)</f>
        <v>2533</v>
      </c>
      <c r="E30" s="14">
        <f>IF(ISBLANK(data!D22),"1-10    ",data!D22)</f>
        <v>13433</v>
      </c>
      <c r="F30" s="14">
        <f>IF(ISBLANK(data!E22),"1-10    ",data!E22)</f>
        <v>16665</v>
      </c>
      <c r="G30" s="14"/>
      <c r="H30" s="14">
        <f>IF(ISBLANK(data!F22),"1-10    ",data!F22)</f>
        <v>22</v>
      </c>
      <c r="I30" s="20"/>
    </row>
    <row r="31" spans="1:9" x14ac:dyDescent="0.25">
      <c r="A31" s="10" t="s">
        <v>39</v>
      </c>
      <c r="B31" s="13" t="s">
        <v>40</v>
      </c>
      <c r="C31" s="14">
        <f>IF(ISBLANK(data!B23),"1-10    ",data!B23)</f>
        <v>522</v>
      </c>
      <c r="D31" s="14">
        <f>IF(ISBLANK(data!C23),"1-10    ",data!C23)</f>
        <v>2855</v>
      </c>
      <c r="E31" s="14">
        <f>IF(ISBLANK(data!D23),"1-10    ",data!D23)</f>
        <v>11505</v>
      </c>
      <c r="F31" s="14">
        <f>IF(ISBLANK(data!E23),"1-10    ",data!E23)</f>
        <v>14882</v>
      </c>
      <c r="G31" s="14"/>
      <c r="H31" s="14">
        <f>IF(ISBLANK(data!F23),"1-10    ",data!F23)</f>
        <v>19</v>
      </c>
      <c r="I31" s="20"/>
    </row>
    <row r="32" spans="1:9" x14ac:dyDescent="0.25">
      <c r="A32" s="10" t="s">
        <v>41</v>
      </c>
      <c r="B32" s="13" t="s">
        <v>42</v>
      </c>
      <c r="C32" s="14">
        <f>IF(ISBLANK(data!B24),"1-10    ",data!B24)</f>
        <v>576</v>
      </c>
      <c r="D32" s="14">
        <f>IF(ISBLANK(data!C24),"1-10    ",data!C24)</f>
        <v>2257</v>
      </c>
      <c r="E32" s="14">
        <f>IF(ISBLANK(data!D24),"1-10    ",data!D24)</f>
        <v>12112</v>
      </c>
      <c r="F32" s="14">
        <f>IF(ISBLANK(data!E24),"1-10    ",data!E24)</f>
        <v>14945</v>
      </c>
      <c r="G32" s="14"/>
      <c r="H32" s="14">
        <f>IF(ISBLANK(data!F24),"1-10    ",data!F24)</f>
        <v>17</v>
      </c>
      <c r="I32" s="20"/>
    </row>
    <row r="33" spans="1:9" x14ac:dyDescent="0.25">
      <c r="A33" s="10" t="s">
        <v>43</v>
      </c>
      <c r="B33" s="13" t="s">
        <v>44</v>
      </c>
      <c r="C33" s="14">
        <f>IF(ISBLANK(data!B25),"1-10    ",data!B25)</f>
        <v>325</v>
      </c>
      <c r="D33" s="14">
        <f>IF(ISBLANK(data!C25),"1-10    ",data!C25)</f>
        <v>1363</v>
      </c>
      <c r="E33" s="14">
        <f>IF(ISBLANK(data!D25),"1-10    ",data!D25)</f>
        <v>7584</v>
      </c>
      <c r="F33" s="14">
        <f>IF(ISBLANK(data!E25),"1-10    ",data!E25)</f>
        <v>9272</v>
      </c>
      <c r="G33" s="14"/>
      <c r="H33" s="14">
        <f>IF(ISBLANK(data!F25),"1-10    ",data!F25)</f>
        <v>11</v>
      </c>
      <c r="I33" s="20"/>
    </row>
    <row r="34" spans="1:9" x14ac:dyDescent="0.25">
      <c r="A34" s="6"/>
      <c r="C34" s="14"/>
      <c r="D34" s="14"/>
      <c r="E34" s="14"/>
      <c r="F34" s="14"/>
      <c r="G34" s="14"/>
      <c r="H34" s="14"/>
      <c r="I34" s="20"/>
    </row>
    <row r="35" spans="1:9" x14ac:dyDescent="0.25">
      <c r="A35" s="10" t="s">
        <v>45</v>
      </c>
      <c r="C35" s="14">
        <f>IF(ISBLANK(data!B4),"1-10    ",data!B4)</f>
        <v>12590</v>
      </c>
      <c r="D35" s="14">
        <f>IF(ISBLANK(data!C4),"1-10    ",data!C4)</f>
        <v>44217</v>
      </c>
      <c r="E35" s="14">
        <f>IF(ISBLANK(data!D4),"1-10    ",data!D4)</f>
        <v>288793</v>
      </c>
      <c r="F35" s="14">
        <f>IF(ISBLANK(data!E4),"1-10    ",data!E4)</f>
        <v>345600</v>
      </c>
      <c r="G35" s="14"/>
      <c r="H35" s="14">
        <f>IF(ISBLANK(data!F4),"1-10    ",data!F4)</f>
        <v>420</v>
      </c>
      <c r="I35" s="20"/>
    </row>
    <row r="36" spans="1:9" x14ac:dyDescent="0.25">
      <c r="A36" s="10"/>
      <c r="C36" s="14"/>
      <c r="D36" s="14"/>
      <c r="E36" s="14"/>
      <c r="F36" s="14"/>
      <c r="G36" s="14"/>
      <c r="H36" s="14"/>
    </row>
    <row r="37" spans="1:9" x14ac:dyDescent="0.25">
      <c r="A37" s="6" t="s">
        <v>0</v>
      </c>
    </row>
    <row r="38" spans="1:9" x14ac:dyDescent="0.25">
      <c r="A38" s="5" t="s">
        <v>77</v>
      </c>
    </row>
    <row r="39" spans="1:9" x14ac:dyDescent="0.25">
      <c r="A39" s="6" t="s">
        <v>83</v>
      </c>
    </row>
    <row r="40" spans="1:9" x14ac:dyDescent="0.25">
      <c r="A40" s="6" t="s">
        <v>84</v>
      </c>
      <c r="B40" s="18"/>
      <c r="C40" s="18"/>
      <c r="D40" s="18"/>
      <c r="E40" s="18"/>
      <c r="F40" s="18"/>
      <c r="G40" s="22"/>
      <c r="H40" s="18"/>
    </row>
    <row r="41" spans="1:9" x14ac:dyDescent="0.25">
      <c r="A41" s="25" t="str">
        <f>'header and footers'!A6:I6</f>
        <v>Total number of Diagnosis &amp; Evaluation consumers (Status 0) not yet 36 months old: 6,093</v>
      </c>
      <c r="B41" s="25"/>
      <c r="C41" s="25"/>
      <c r="D41" s="25"/>
      <c r="E41" s="25"/>
      <c r="F41" s="25"/>
      <c r="G41" s="25"/>
      <c r="H41" s="25"/>
    </row>
    <row r="42" spans="1:9" x14ac:dyDescent="0.25">
      <c r="A42" s="25" t="str">
        <f>'header and footers'!A7:I7</f>
        <v>Total number of active consumers (Status 2) who are not yet 36 months old: 1,026</v>
      </c>
      <c r="B42" s="25"/>
      <c r="C42" s="25"/>
      <c r="D42" s="25"/>
      <c r="E42" s="25"/>
      <c r="F42" s="25"/>
      <c r="G42" s="25"/>
      <c r="H42" s="25"/>
    </row>
    <row r="43" spans="1:9" x14ac:dyDescent="0.25">
      <c r="A43" s="18" t="str">
        <f>"**"&amp;'header and footers'!A8:I8</f>
        <v>**1,996 Early Start consumers over 36 months presented on second page only</v>
      </c>
      <c r="B43" s="24"/>
      <c r="C43" s="24"/>
      <c r="D43" s="24"/>
      <c r="E43" s="24"/>
      <c r="F43" s="24"/>
      <c r="G43" s="24"/>
      <c r="H43" s="24"/>
    </row>
    <row r="44" spans="1:9" x14ac:dyDescent="0.25">
      <c r="A44" s="25" t="str">
        <f>'header and footers'!A9:I9</f>
        <v>Report run date: Monday, February 11, 2019</v>
      </c>
      <c r="B44" s="25"/>
      <c r="C44" s="25"/>
      <c r="D44" s="25"/>
      <c r="E44" s="25"/>
      <c r="F44" s="25"/>
      <c r="G44" s="25"/>
      <c r="H44" s="25"/>
    </row>
    <row r="45" spans="1:9" x14ac:dyDescent="0.25">
      <c r="A45" s="25" t="str">
        <f>'header and footers'!A10:I10</f>
        <v>Data set: CM201902                                                         Department of Developmental Services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25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25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25">
      <c r="A4" s="26" t="str">
        <f>'header and footers'!A2</f>
        <v>Through January 2019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7" t="s">
        <v>81</v>
      </c>
      <c r="E7" s="27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7" t="s">
        <v>80</v>
      </c>
      <c r="E9" s="27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507</v>
      </c>
      <c r="D12" s="15">
        <f>IF(ISBLANK(data!C31),"1-10    ",data!C31)</f>
        <v>2160</v>
      </c>
      <c r="E12" s="15">
        <f>IF(ISBLANK(data!D31),"1-10    ",data!D31)</f>
        <v>103</v>
      </c>
      <c r="F12" s="15">
        <f>IF(ISBLANK(data!E31),"1-10    ",data!E31)</f>
        <v>76</v>
      </c>
      <c r="G12" s="15">
        <f>IF(ISBLANK(data!F31),"1-10    ",data!F31)</f>
        <v>2846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364</v>
      </c>
      <c r="D13" s="15">
        <f>IF(ISBLANK(data!C32),"1-10    ",data!C32)</f>
        <v>2895</v>
      </c>
      <c r="E13" s="15">
        <f>IF(ISBLANK(data!D32),"1-10    ",data!D32)</f>
        <v>114</v>
      </c>
      <c r="F13" s="15">
        <f>IF(ISBLANK(data!E32),"1-10    ",data!E32)</f>
        <v>58</v>
      </c>
      <c r="G13" s="15">
        <f>IF(ISBLANK(data!F32),"1-10    ",data!F32)</f>
        <v>3431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319</v>
      </c>
      <c r="D14" s="15">
        <f>IF(ISBLANK(data!C33),"1-10    ",data!C33)</f>
        <v>1709</v>
      </c>
      <c r="E14" s="15">
        <f>IF(ISBLANK(data!D33),"1-10    ",data!D33)</f>
        <v>125</v>
      </c>
      <c r="F14" s="15">
        <f>IF(ISBLANK(data!E33),"1-10    ",data!E33)</f>
        <v>57</v>
      </c>
      <c r="G14" s="15">
        <f>IF(ISBLANK(data!F33),"1-10    ",data!F33)</f>
        <v>2210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136</v>
      </c>
      <c r="D15" s="15">
        <f>IF(ISBLANK(data!C34),"1-10    ",data!C34)</f>
        <v>1469</v>
      </c>
      <c r="E15" s="15">
        <f>IF(ISBLANK(data!D34),"1-10    ",data!D34)</f>
        <v>16</v>
      </c>
      <c r="F15" s="15">
        <f>IF(ISBLANK(data!E34),"1-10    ",data!E34)</f>
        <v>27</v>
      </c>
      <c r="G15" s="15">
        <f>IF(ISBLANK(data!F34),"1-10    ",data!F34)</f>
        <v>1648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36</v>
      </c>
      <c r="D16" s="15">
        <f>IF(ISBLANK(data!C35),"1-10    ",data!C35)</f>
        <v>693</v>
      </c>
      <c r="E16" s="15">
        <f>IF(ISBLANK(data!D35),"1-10    ",data!D35)</f>
        <v>12</v>
      </c>
      <c r="F16" s="15">
        <f>IF(ISBLANK(data!E35),"1-10    ",data!E35)</f>
        <v>11</v>
      </c>
      <c r="G16" s="15">
        <f>IF(ISBLANK(data!F35),"1-10    ",data!F35)</f>
        <v>752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265</v>
      </c>
      <c r="D17" s="15">
        <f>IF(ISBLANK(data!C36),"1-10    ",data!C36)</f>
        <v>1175</v>
      </c>
      <c r="E17" s="15">
        <f>IF(ISBLANK(data!D36),"1-10    ",data!D36)</f>
        <v>50</v>
      </c>
      <c r="F17" s="15">
        <f>IF(ISBLANK(data!E36),"1-10    ",data!E36)</f>
        <v>13</v>
      </c>
      <c r="G17" s="15">
        <f>IF(ISBLANK(data!F36),"1-10    ",data!F36)</f>
        <v>1503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247</v>
      </c>
      <c r="D18" s="15">
        <f>IF(ISBLANK(data!C37),"1-10    ",data!C37)</f>
        <v>1860</v>
      </c>
      <c r="E18" s="15">
        <f>IF(ISBLANK(data!D37),"1-10    ",data!D37)</f>
        <v>56</v>
      </c>
      <c r="F18" s="15">
        <f>IF(ISBLANK(data!E37),"1-10    ",data!E37)</f>
        <v>16</v>
      </c>
      <c r="G18" s="15">
        <f>IF(ISBLANK(data!F37),"1-10    ",data!F37)</f>
        <v>2179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1015</v>
      </c>
      <c r="D19" s="15">
        <f>IF(ISBLANK(data!C38),"1-10    ",data!C38)</f>
        <v>4616</v>
      </c>
      <c r="E19" s="15">
        <f>IF(ISBLANK(data!D38),"1-10    ",data!D38)</f>
        <v>180</v>
      </c>
      <c r="F19" s="15">
        <f>IF(ISBLANK(data!E38),"1-10    ",data!E38)</f>
        <v>13</v>
      </c>
      <c r="G19" s="15">
        <f>IF(ISBLANK(data!F38),"1-10    ",data!F38)</f>
        <v>5824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61</v>
      </c>
      <c r="D20" s="15">
        <f>IF(ISBLANK(data!C39),"1-10    ",data!C39)</f>
        <v>848</v>
      </c>
      <c r="E20" s="15">
        <f>IF(ISBLANK(data!D39),"1-10    ",data!D39)</f>
        <v>57</v>
      </c>
      <c r="F20" s="15">
        <f>IF(ISBLANK(data!E39),"1-10    ",data!E39)</f>
        <v>19</v>
      </c>
      <c r="G20" s="15">
        <f>IF(ISBLANK(data!F39),"1-10    ",data!F39)</f>
        <v>985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1500</v>
      </c>
      <c r="E21" s="15">
        <f>IF(ISBLANK(data!D40),"1-10    ",data!D40)</f>
        <v>92</v>
      </c>
      <c r="F21" s="15">
        <f>IF(ISBLANK(data!E40),"1-10    ",data!E40)</f>
        <v>51</v>
      </c>
      <c r="G21" s="15">
        <f>IF(ISBLANK(data!F40),"1-10    ",data!F40)</f>
        <v>1814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318</v>
      </c>
      <c r="D22" s="15">
        <f>IF(ISBLANK(data!C41),"1-10    ",data!C41)</f>
        <v>1006</v>
      </c>
      <c r="E22" s="15">
        <f>IF(ISBLANK(data!D41),"1-10    ",data!D41)</f>
        <v>90</v>
      </c>
      <c r="F22" s="15">
        <f>IF(ISBLANK(data!E41),"1-10    ",data!E41)</f>
        <v>18</v>
      </c>
      <c r="G22" s="15">
        <f>IF(ISBLANK(data!F41),"1-10    ",data!F41)</f>
        <v>1432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710</v>
      </c>
      <c r="D23" s="15">
        <f>IF(ISBLANK(data!C42),"1-10    ",data!C42)</f>
        <v>3357</v>
      </c>
      <c r="E23" s="15">
        <f>IF(ISBLANK(data!D42),"1-10    ",data!D42)</f>
        <v>64</v>
      </c>
      <c r="F23" s="15">
        <f>IF(ISBLANK(data!E42),"1-10    ",data!E42)</f>
        <v>108</v>
      </c>
      <c r="G23" s="15">
        <f>IF(ISBLANK(data!F42),"1-10    ",data!F42)</f>
        <v>4239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221</v>
      </c>
      <c r="D24" s="15">
        <f>IF(ISBLANK(data!C43),"1-10    ",data!C43)</f>
        <v>3531</v>
      </c>
      <c r="E24" s="15">
        <f>IF(ISBLANK(data!D43),"1-10    ",data!D43)</f>
        <v>38</v>
      </c>
      <c r="F24" s="15">
        <f>IF(ISBLANK(data!E43),"1-10    ",data!E43)</f>
        <v>11</v>
      </c>
      <c r="G24" s="15">
        <f>IF(ISBLANK(data!F43),"1-10    ",data!F43)</f>
        <v>3801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88</v>
      </c>
      <c r="D25" s="15">
        <f>IF(ISBLANK(data!C44),"1-10    ",data!C44)</f>
        <v>289</v>
      </c>
      <c r="E25" s="15">
        <f>IF(ISBLANK(data!D44),"1-10    ",data!D44)</f>
        <v>41</v>
      </c>
      <c r="F25" s="15" t="str">
        <f>IF(ISBLANK(data!E44),"1-10    ",data!E44)</f>
        <v xml:space="preserve">1-10    </v>
      </c>
      <c r="G25" s="15">
        <f>IF(ISBLANK(data!F44),"1-10    ",data!F44)</f>
        <v>420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201</v>
      </c>
      <c r="D26" s="15">
        <f>IF(ISBLANK(data!C45),"1-10    ",data!C45)</f>
        <v>2411</v>
      </c>
      <c r="E26" s="15">
        <f>IF(ISBLANK(data!D45),"1-10    ",data!D45)</f>
        <v>112</v>
      </c>
      <c r="F26" s="15" t="str">
        <f>IF(ISBLANK(data!E45),"1-10    ",data!E45)</f>
        <v xml:space="preserve">1-10    </v>
      </c>
      <c r="G26" s="15">
        <f>IF(ISBLANK(data!F45),"1-10    ",data!F45)</f>
        <v>2730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326</v>
      </c>
      <c r="D27" s="15">
        <f>IF(ISBLANK(data!C46),"1-10    ",data!C46)</f>
        <v>3832</v>
      </c>
      <c r="E27" s="15">
        <f>IF(ISBLANK(data!D46),"1-10    ",data!D46)</f>
        <v>176</v>
      </c>
      <c r="F27" s="15">
        <f>IF(ISBLANK(data!E46),"1-10    ",data!E46)</f>
        <v>330</v>
      </c>
      <c r="G27" s="15">
        <f>IF(ISBLANK(data!F46),"1-10    ",data!F46)</f>
        <v>4664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180</v>
      </c>
      <c r="D28" s="15">
        <f>IF(ISBLANK(data!C47),"1-10    ",data!C47)</f>
        <v>1858</v>
      </c>
      <c r="E28" s="15">
        <f>IF(ISBLANK(data!D47),"1-10    ",data!D47)</f>
        <v>171</v>
      </c>
      <c r="F28" s="15">
        <f>IF(ISBLANK(data!E47),"1-10    ",data!E47)</f>
        <v>74</v>
      </c>
      <c r="G28" s="15">
        <f>IF(ISBLANK(data!F47),"1-10    ",data!F47)</f>
        <v>2283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69</v>
      </c>
      <c r="D29" s="15">
        <f>IF(ISBLANK(data!C48),"1-10    ",data!C48)</f>
        <v>2533</v>
      </c>
      <c r="E29" s="15">
        <f>IF(ISBLANK(data!D48),"1-10    ",data!D48)</f>
        <v>222</v>
      </c>
      <c r="F29" s="15">
        <f>IF(ISBLANK(data!E48),"1-10    ",data!E48)</f>
        <v>86</v>
      </c>
      <c r="G29" s="15">
        <f>IF(ISBLANK(data!F48),"1-10    ",data!F48)</f>
        <v>2910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327</v>
      </c>
      <c r="D30" s="15">
        <f>IF(ISBLANK(data!C49),"1-10    ",data!C49)</f>
        <v>2855</v>
      </c>
      <c r="E30" s="15">
        <f>IF(ISBLANK(data!D49),"1-10    ",data!D49)</f>
        <v>67</v>
      </c>
      <c r="F30" s="15">
        <f>IF(ISBLANK(data!E49),"1-10    ",data!E49)</f>
        <v>25</v>
      </c>
      <c r="G30" s="15">
        <f>IF(ISBLANK(data!F49),"1-10    ",data!F49)</f>
        <v>3274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358</v>
      </c>
      <c r="D31" s="15">
        <f>IF(ISBLANK(data!C50),"1-10    ",data!C50)</f>
        <v>2257</v>
      </c>
      <c r="E31" s="15">
        <f>IF(ISBLANK(data!D50),"1-10    ",data!D50)</f>
        <v>138</v>
      </c>
      <c r="F31" s="15" t="str">
        <f>IF(ISBLANK(data!E50),"1-10    ",data!E50)</f>
        <v xml:space="preserve">1-10    </v>
      </c>
      <c r="G31" s="15">
        <f>IF(ISBLANK(data!F50),"1-10    ",data!F50)</f>
        <v>2760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174</v>
      </c>
      <c r="D32" s="15">
        <f>IF(ISBLANK(data!C51),"1-10    ",data!C51)</f>
        <v>1363</v>
      </c>
      <c r="E32" s="15">
        <f>IF(ISBLANK(data!D51),"1-10    ",data!D51)</f>
        <v>72</v>
      </c>
      <c r="F32" s="15">
        <f>IF(ISBLANK(data!E51),"1-10    ",data!E51)</f>
        <v>16</v>
      </c>
      <c r="G32" s="15">
        <f>IF(ISBLANK(data!F51),"1-10    ",data!F51)</f>
        <v>1625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6093</v>
      </c>
      <c r="D34" s="15">
        <f>IF(ISBLANK(data!C30),"1-10    ",data!C30)</f>
        <v>44217</v>
      </c>
      <c r="E34" s="15">
        <f>IF(ISBLANK(data!D30),"1-10    ",data!D30)</f>
        <v>1996</v>
      </c>
      <c r="F34" s="15">
        <f>IF(ISBLANK(data!E30),"1-10    ",data!E30)</f>
        <v>1020</v>
      </c>
      <c r="G34" s="15">
        <f>IF(ISBLANK(data!F30),"1-10    ",data!F30)</f>
        <v>53340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tr">
        <f>'header and footers'!A9:I9</f>
        <v>Report run date: Monday, February 11, 2019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tr">
        <f>'header and footers'!A10:I10</f>
        <v>Data set: CM201902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/>
    </row>
    <row r="4" spans="2:7" x14ac:dyDescent="0.25">
      <c r="B4" s="2">
        <v>12590</v>
      </c>
      <c r="C4" s="2">
        <v>44217</v>
      </c>
      <c r="D4" s="2">
        <v>288793</v>
      </c>
      <c r="E4" s="2">
        <v>345600</v>
      </c>
      <c r="F4" s="2">
        <v>420</v>
      </c>
      <c r="G4" s="2"/>
    </row>
    <row r="5" spans="2:7" x14ac:dyDescent="0.25">
      <c r="B5" s="2">
        <v>911</v>
      </c>
      <c r="C5" s="2">
        <v>2160</v>
      </c>
      <c r="D5" s="2">
        <v>21594</v>
      </c>
      <c r="E5" s="2">
        <v>24665</v>
      </c>
      <c r="F5" s="2">
        <v>36</v>
      </c>
      <c r="G5" s="2"/>
    </row>
    <row r="6" spans="2:7" x14ac:dyDescent="0.25">
      <c r="B6" s="2">
        <v>766</v>
      </c>
      <c r="C6" s="2">
        <v>2895</v>
      </c>
      <c r="D6" s="2">
        <v>16820</v>
      </c>
      <c r="E6" s="2">
        <v>20481</v>
      </c>
      <c r="F6" s="2">
        <v>41</v>
      </c>
      <c r="G6" s="2"/>
    </row>
    <row r="7" spans="2:7" x14ac:dyDescent="0.25">
      <c r="B7" s="2">
        <v>750</v>
      </c>
      <c r="C7" s="2">
        <v>1709</v>
      </c>
      <c r="D7" s="2">
        <v>18379</v>
      </c>
      <c r="E7" s="2">
        <v>20838</v>
      </c>
      <c r="F7" s="2">
        <v>23</v>
      </c>
      <c r="G7" s="2"/>
    </row>
    <row r="8" spans="2:7" x14ac:dyDescent="0.25">
      <c r="B8" s="2">
        <v>301</v>
      </c>
      <c r="C8" s="2">
        <v>1469</v>
      </c>
      <c r="D8" s="2">
        <v>10249</v>
      </c>
      <c r="E8" s="2">
        <v>12019</v>
      </c>
      <c r="F8" s="2"/>
      <c r="G8" s="2"/>
    </row>
    <row r="9" spans="2:7" x14ac:dyDescent="0.25">
      <c r="B9" s="2">
        <v>197</v>
      </c>
      <c r="C9" s="2">
        <v>693</v>
      </c>
      <c r="D9" s="2">
        <v>7088</v>
      </c>
      <c r="E9" s="2">
        <v>7978</v>
      </c>
      <c r="F9" s="2">
        <v>14</v>
      </c>
      <c r="G9" s="2"/>
    </row>
    <row r="10" spans="2:7" x14ac:dyDescent="0.25">
      <c r="B10" s="2">
        <v>410</v>
      </c>
      <c r="C10" s="2">
        <v>1175</v>
      </c>
      <c r="D10" s="2">
        <v>8076</v>
      </c>
      <c r="E10" s="2">
        <v>9661</v>
      </c>
      <c r="F10" s="2">
        <v>11</v>
      </c>
      <c r="G10" s="2"/>
    </row>
    <row r="11" spans="2:7" x14ac:dyDescent="0.25">
      <c r="B11" s="2">
        <v>517</v>
      </c>
      <c r="C11" s="2">
        <v>1860</v>
      </c>
      <c r="D11" s="2">
        <v>12111</v>
      </c>
      <c r="E11" s="2">
        <v>14488</v>
      </c>
      <c r="F11" s="2"/>
      <c r="G11" s="2"/>
    </row>
    <row r="12" spans="2:7" x14ac:dyDescent="0.25">
      <c r="B12" s="2">
        <v>2097</v>
      </c>
      <c r="C12" s="2">
        <v>4616</v>
      </c>
      <c r="D12" s="2">
        <v>30831</v>
      </c>
      <c r="E12" s="2">
        <v>37544</v>
      </c>
      <c r="F12" s="2">
        <v>24</v>
      </c>
      <c r="G12" s="2"/>
    </row>
    <row r="13" spans="2:7" x14ac:dyDescent="0.25">
      <c r="B13" s="2">
        <v>184</v>
      </c>
      <c r="C13" s="2">
        <v>848</v>
      </c>
      <c r="D13" s="2">
        <v>8003</v>
      </c>
      <c r="E13" s="2">
        <v>9035</v>
      </c>
      <c r="F13" s="2">
        <v>18</v>
      </c>
      <c r="G13" s="2"/>
    </row>
    <row r="14" spans="2:7" x14ac:dyDescent="0.25">
      <c r="B14" s="2">
        <v>325</v>
      </c>
      <c r="C14" s="2">
        <v>1500</v>
      </c>
      <c r="D14" s="2">
        <v>8706</v>
      </c>
      <c r="E14" s="2">
        <v>10531</v>
      </c>
      <c r="F14" s="2"/>
      <c r="G14" s="2"/>
    </row>
    <row r="15" spans="2:7" x14ac:dyDescent="0.25">
      <c r="B15" s="2">
        <v>472</v>
      </c>
      <c r="C15" s="2">
        <v>1006</v>
      </c>
      <c r="D15" s="2">
        <v>7859</v>
      </c>
      <c r="E15" s="2">
        <v>9337</v>
      </c>
      <c r="F15" s="2">
        <v>12</v>
      </c>
      <c r="G15" s="2"/>
    </row>
    <row r="16" spans="2:7" x14ac:dyDescent="0.25">
      <c r="B16" s="2">
        <v>1420</v>
      </c>
      <c r="C16" s="2">
        <v>3357</v>
      </c>
      <c r="D16" s="2">
        <v>22063</v>
      </c>
      <c r="E16" s="2">
        <v>26840</v>
      </c>
      <c r="F16" s="2">
        <v>17</v>
      </c>
      <c r="G16" s="2"/>
    </row>
    <row r="17" spans="2:7" x14ac:dyDescent="0.25">
      <c r="B17" s="2">
        <v>432</v>
      </c>
      <c r="C17" s="2">
        <v>3531</v>
      </c>
      <c r="D17" s="2">
        <v>17976</v>
      </c>
      <c r="E17" s="2">
        <v>21939</v>
      </c>
      <c r="F17" s="2">
        <v>54</v>
      </c>
      <c r="G17" s="2"/>
    </row>
    <row r="18" spans="2:7" x14ac:dyDescent="0.25">
      <c r="B18" s="2">
        <v>217</v>
      </c>
      <c r="C18" s="2">
        <v>289</v>
      </c>
      <c r="D18" s="2">
        <v>3581</v>
      </c>
      <c r="E18" s="2">
        <v>4087</v>
      </c>
      <c r="F18" s="2"/>
      <c r="G18" s="2"/>
    </row>
    <row r="19" spans="2:7" x14ac:dyDescent="0.25">
      <c r="B19" s="2">
        <v>336</v>
      </c>
      <c r="C19" s="2">
        <v>2411</v>
      </c>
      <c r="D19" s="2">
        <v>14938</v>
      </c>
      <c r="E19" s="2">
        <v>17685</v>
      </c>
      <c r="F19" s="2"/>
      <c r="G19" s="2"/>
    </row>
    <row r="20" spans="2:7" x14ac:dyDescent="0.25">
      <c r="B20" s="2">
        <v>741</v>
      </c>
      <c r="C20" s="2">
        <v>3832</v>
      </c>
      <c r="D20" s="2">
        <v>24615</v>
      </c>
      <c r="E20" s="2">
        <v>29188</v>
      </c>
      <c r="F20" s="2">
        <v>42</v>
      </c>
      <c r="G20" s="2"/>
    </row>
    <row r="21" spans="2:7" x14ac:dyDescent="0.25">
      <c r="B21" s="2">
        <v>392</v>
      </c>
      <c r="C21" s="2">
        <v>1858</v>
      </c>
      <c r="D21" s="2">
        <v>11270</v>
      </c>
      <c r="E21" s="2">
        <v>13520</v>
      </c>
      <c r="F21" s="2"/>
      <c r="G21" s="2"/>
    </row>
    <row r="22" spans="2:7" x14ac:dyDescent="0.25">
      <c r="B22" s="2">
        <v>699</v>
      </c>
      <c r="C22" s="2">
        <v>2533</v>
      </c>
      <c r="D22" s="2">
        <v>13433</v>
      </c>
      <c r="E22" s="2">
        <v>16665</v>
      </c>
      <c r="F22" s="2">
        <v>22</v>
      </c>
      <c r="G22" s="2"/>
    </row>
    <row r="23" spans="2:7" x14ac:dyDescent="0.25">
      <c r="B23" s="2">
        <v>522</v>
      </c>
      <c r="C23" s="2">
        <v>2855</v>
      </c>
      <c r="D23" s="2">
        <v>11505</v>
      </c>
      <c r="E23" s="2">
        <v>14882</v>
      </c>
      <c r="F23" s="2">
        <v>19</v>
      </c>
      <c r="G23" s="2"/>
    </row>
    <row r="24" spans="2:7" x14ac:dyDescent="0.25">
      <c r="B24" s="2">
        <v>576</v>
      </c>
      <c r="C24" s="2">
        <v>2257</v>
      </c>
      <c r="D24" s="2">
        <v>12112</v>
      </c>
      <c r="E24" s="2">
        <v>14945</v>
      </c>
      <c r="F24" s="2">
        <v>17</v>
      </c>
      <c r="G24" s="2"/>
    </row>
    <row r="25" spans="2:7" s="4" customFormat="1" x14ac:dyDescent="0.25">
      <c r="B25" s="2">
        <v>325</v>
      </c>
      <c r="C25" s="2">
        <v>1363</v>
      </c>
      <c r="D25" s="2">
        <v>7584</v>
      </c>
      <c r="E25" s="2">
        <v>9272</v>
      </c>
      <c r="F25" s="2">
        <v>11</v>
      </c>
      <c r="G25" s="2"/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6093</v>
      </c>
      <c r="C30" s="2">
        <v>44217</v>
      </c>
      <c r="D30" s="2">
        <v>1996</v>
      </c>
      <c r="E30" s="2">
        <v>1020</v>
      </c>
      <c r="F30" s="2">
        <v>53340</v>
      </c>
      <c r="G30" s="2"/>
    </row>
    <row r="31" spans="2:7" x14ac:dyDescent="0.25">
      <c r="B31" s="2">
        <v>507</v>
      </c>
      <c r="C31" s="2">
        <v>2160</v>
      </c>
      <c r="D31" s="2">
        <v>103</v>
      </c>
      <c r="E31" s="2">
        <v>76</v>
      </c>
      <c r="F31" s="2">
        <v>2846</v>
      </c>
      <c r="G31" s="2"/>
    </row>
    <row r="32" spans="2:7" x14ac:dyDescent="0.25">
      <c r="B32" s="2">
        <v>364</v>
      </c>
      <c r="C32" s="2">
        <v>2895</v>
      </c>
      <c r="D32" s="2">
        <v>114</v>
      </c>
      <c r="E32" s="2">
        <v>58</v>
      </c>
      <c r="F32" s="2">
        <v>3431</v>
      </c>
      <c r="G32" s="2"/>
    </row>
    <row r="33" spans="2:7" x14ac:dyDescent="0.25">
      <c r="B33" s="2">
        <v>319</v>
      </c>
      <c r="C33" s="2">
        <v>1709</v>
      </c>
      <c r="D33" s="2">
        <v>125</v>
      </c>
      <c r="E33" s="2">
        <v>57</v>
      </c>
      <c r="F33" s="2">
        <v>2210</v>
      </c>
      <c r="G33" s="2"/>
    </row>
    <row r="34" spans="2:7" x14ac:dyDescent="0.25">
      <c r="B34" s="2">
        <v>136</v>
      </c>
      <c r="C34" s="2">
        <v>1469</v>
      </c>
      <c r="D34" s="2">
        <v>16</v>
      </c>
      <c r="E34" s="2">
        <v>27</v>
      </c>
      <c r="F34" s="2">
        <v>1648</v>
      </c>
      <c r="G34" s="2"/>
    </row>
    <row r="35" spans="2:7" x14ac:dyDescent="0.25">
      <c r="B35" s="2">
        <v>36</v>
      </c>
      <c r="C35" s="2">
        <v>693</v>
      </c>
      <c r="D35" s="2">
        <v>12</v>
      </c>
      <c r="E35" s="2">
        <v>11</v>
      </c>
      <c r="F35" s="2">
        <v>752</v>
      </c>
      <c r="G35" s="2"/>
    </row>
    <row r="36" spans="2:7" x14ac:dyDescent="0.25">
      <c r="B36" s="2">
        <v>265</v>
      </c>
      <c r="C36" s="2">
        <v>1175</v>
      </c>
      <c r="D36" s="2">
        <v>50</v>
      </c>
      <c r="E36" s="2">
        <v>13</v>
      </c>
      <c r="F36" s="2">
        <v>1503</v>
      </c>
      <c r="G36" s="2"/>
    </row>
    <row r="37" spans="2:7" x14ac:dyDescent="0.25">
      <c r="B37" s="2">
        <v>247</v>
      </c>
      <c r="C37" s="2">
        <v>1860</v>
      </c>
      <c r="D37" s="2">
        <v>56</v>
      </c>
      <c r="E37" s="2">
        <v>16</v>
      </c>
      <c r="F37" s="2">
        <v>2179</v>
      </c>
      <c r="G37" s="2"/>
    </row>
    <row r="38" spans="2:7" x14ac:dyDescent="0.25">
      <c r="B38" s="2">
        <v>1015</v>
      </c>
      <c r="C38" s="2">
        <v>4616</v>
      </c>
      <c r="D38" s="2">
        <v>180</v>
      </c>
      <c r="E38" s="2">
        <v>13</v>
      </c>
      <c r="F38" s="2">
        <v>5824</v>
      </c>
      <c r="G38" s="2"/>
    </row>
    <row r="39" spans="2:7" x14ac:dyDescent="0.25">
      <c r="B39" s="2">
        <v>61</v>
      </c>
      <c r="C39" s="2">
        <v>848</v>
      </c>
      <c r="D39" s="2">
        <v>57</v>
      </c>
      <c r="E39" s="2">
        <v>19</v>
      </c>
      <c r="F39" s="2">
        <v>985</v>
      </c>
      <c r="G39" s="2"/>
    </row>
    <row r="40" spans="2:7" x14ac:dyDescent="0.25">
      <c r="B40" s="2">
        <v>171</v>
      </c>
      <c r="C40" s="2">
        <v>1500</v>
      </c>
      <c r="D40" s="2">
        <v>92</v>
      </c>
      <c r="E40" s="2">
        <v>51</v>
      </c>
      <c r="F40" s="2">
        <v>1814</v>
      </c>
      <c r="G40" s="2"/>
    </row>
    <row r="41" spans="2:7" x14ac:dyDescent="0.25">
      <c r="B41" s="2">
        <v>318</v>
      </c>
      <c r="C41" s="2">
        <v>1006</v>
      </c>
      <c r="D41" s="2">
        <v>90</v>
      </c>
      <c r="E41" s="2">
        <v>18</v>
      </c>
      <c r="F41" s="2">
        <v>1432</v>
      </c>
      <c r="G41" s="2"/>
    </row>
    <row r="42" spans="2:7" x14ac:dyDescent="0.25">
      <c r="B42" s="2">
        <v>710</v>
      </c>
      <c r="C42" s="2">
        <v>3357</v>
      </c>
      <c r="D42" s="2">
        <v>64</v>
      </c>
      <c r="E42" s="2">
        <v>108</v>
      </c>
      <c r="F42" s="2">
        <v>4239</v>
      </c>
      <c r="G42" s="2"/>
    </row>
    <row r="43" spans="2:7" x14ac:dyDescent="0.25">
      <c r="B43" s="2">
        <v>221</v>
      </c>
      <c r="C43" s="2">
        <v>3531</v>
      </c>
      <c r="D43" s="2">
        <v>38</v>
      </c>
      <c r="E43" s="2">
        <v>11</v>
      </c>
      <c r="F43" s="2">
        <v>3801</v>
      </c>
      <c r="G43" s="2"/>
    </row>
    <row r="44" spans="2:7" x14ac:dyDescent="0.25">
      <c r="B44" s="2">
        <v>88</v>
      </c>
      <c r="C44" s="2">
        <v>289</v>
      </c>
      <c r="D44" s="2">
        <v>41</v>
      </c>
      <c r="E44" s="2"/>
      <c r="F44" s="2">
        <v>420</v>
      </c>
      <c r="G44" s="2"/>
    </row>
    <row r="45" spans="2:7" x14ac:dyDescent="0.25">
      <c r="B45" s="2">
        <v>201</v>
      </c>
      <c r="C45" s="2">
        <v>2411</v>
      </c>
      <c r="D45" s="2">
        <v>112</v>
      </c>
      <c r="E45" s="2"/>
      <c r="F45" s="2">
        <v>2730</v>
      </c>
      <c r="G45" s="2"/>
    </row>
    <row r="46" spans="2:7" x14ac:dyDescent="0.25">
      <c r="B46" s="2">
        <v>326</v>
      </c>
      <c r="C46" s="2">
        <v>3832</v>
      </c>
      <c r="D46" s="2">
        <v>176</v>
      </c>
      <c r="E46" s="2">
        <v>330</v>
      </c>
      <c r="F46" s="2">
        <v>4664</v>
      </c>
      <c r="G46" s="2"/>
    </row>
    <row r="47" spans="2:7" x14ac:dyDescent="0.25">
      <c r="B47" s="2">
        <v>180</v>
      </c>
      <c r="C47" s="2">
        <v>1858</v>
      </c>
      <c r="D47" s="2">
        <v>171</v>
      </c>
      <c r="E47" s="2">
        <v>74</v>
      </c>
      <c r="F47" s="2">
        <v>2283</v>
      </c>
      <c r="G47" s="2"/>
    </row>
    <row r="48" spans="2:7" x14ac:dyDescent="0.25">
      <c r="B48" s="2">
        <v>69</v>
      </c>
      <c r="C48" s="2">
        <v>2533</v>
      </c>
      <c r="D48" s="2">
        <v>222</v>
      </c>
      <c r="E48" s="2">
        <v>86</v>
      </c>
      <c r="F48" s="2">
        <v>2910</v>
      </c>
      <c r="G48" s="2"/>
    </row>
    <row r="49" spans="2:7" x14ac:dyDescent="0.25">
      <c r="B49" s="2">
        <v>327</v>
      </c>
      <c r="C49" s="2">
        <v>2855</v>
      </c>
      <c r="D49" s="2">
        <v>67</v>
      </c>
      <c r="E49" s="2">
        <v>25</v>
      </c>
      <c r="F49" s="2">
        <v>3274</v>
      </c>
      <c r="G49" s="2"/>
    </row>
    <row r="50" spans="2:7" x14ac:dyDescent="0.25">
      <c r="B50" s="2">
        <v>358</v>
      </c>
      <c r="C50" s="2">
        <v>2257</v>
      </c>
      <c r="D50" s="2">
        <v>138</v>
      </c>
      <c r="E50" s="2"/>
      <c r="F50" s="2">
        <v>2760</v>
      </c>
      <c r="G50" s="2"/>
    </row>
    <row r="51" spans="2:7" x14ac:dyDescent="0.25">
      <c r="B51" s="2">
        <v>174</v>
      </c>
      <c r="C51" s="2">
        <v>1363</v>
      </c>
      <c r="D51" s="2">
        <v>72</v>
      </c>
      <c r="E51" s="2">
        <v>16</v>
      </c>
      <c r="F51" s="2">
        <v>1625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85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86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87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88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89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90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Nguyen, Rickee@DDS</cp:lastModifiedBy>
  <cp:lastPrinted>2018-04-30T17:44:41Z</cp:lastPrinted>
  <dcterms:created xsi:type="dcterms:W3CDTF">2014-10-13T18:07:12Z</dcterms:created>
  <dcterms:modified xsi:type="dcterms:W3CDTF">2019-02-11T18:50:47Z</dcterms:modified>
</cp:coreProperties>
</file>