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min Div Research\COORD W OTHER UNITS\CPP\Feb 2018 Online Transition Report\"/>
    </mc:Choice>
  </mc:AlternateContent>
  <bookViews>
    <workbookView xWindow="0" yWindow="0" windowWidth="28800" windowHeight="14100"/>
  </bookViews>
  <sheets>
    <sheet name="Feb 2018 -DRAFT" sheetId="1" r:id="rId1"/>
  </sheets>
  <externalReferences>
    <externalReference r:id="rId2"/>
    <externalReference r:id="rId3"/>
    <externalReference r:id="rId4"/>
    <externalReference r:id="rId5"/>
    <externalReference r:id="rId6"/>
    <externalReference r:id="rId7"/>
  </externalReferences>
  <definedNames>
    <definedName name="_20_Client_Characteristics__All_May_1_Closure" localSheetId="0">#REF!</definedName>
    <definedName name="_20_Client_Characteristics__All_May_1_Closure">#REF!</definedName>
    <definedName name="AdjustedAnnualPlacementAmountCO">#REF!</definedName>
    <definedName name="AdjustedAssessmentAmountCO">#REF!</definedName>
    <definedName name="AdmissionCO">#REF!</definedName>
    <definedName name="AssessExempt">[2]Assessments!$Q$8:$Q$849</definedName>
    <definedName name="AssessmentExemptionsCO">#REF!</definedName>
    <definedName name="AssessmentTypeCO">#REF!</definedName>
    <definedName name="AssessProj">[2]Assessments!$S$8:$S$849</definedName>
    <definedName name="AssessProjAmount">[2]Assessments!$U$8:$U$849</definedName>
    <definedName name="AssessRC">[2]Assessments!$D$8:$D$849</definedName>
    <definedName name="AssessRes">[2]Assessments!$E$8:$E$849</definedName>
    <definedName name="CategoryAssessmentCO">#REF!</definedName>
    <definedName name="CategoryDeflectionCO">#REF!</definedName>
    <definedName name="CategoryPlacementCO">#REF!</definedName>
    <definedName name="CompletedAssessmentDateCO">#REF!</definedName>
    <definedName name="CompletedInitialAssessmentDateCO">#REF!</definedName>
    <definedName name="ConsumerActualLivingArrangementCO">#REF!</definedName>
    <definedName name="ConsumerDatabase">#REF!</definedName>
    <definedName name="ConsumerDDSCommentsCO">#REF!</definedName>
    <definedName name="ConsumerName">OFFSET('[3]Cons db RC-7-12-17'!$B$2,0,0,COUNTA('[3]Cons db RC-7-12-17'!$B:$B)-1,1)</definedName>
    <definedName name="ConsumerNameCO">#REF!</definedName>
    <definedName name="ConsumerPlacedPropertyNameCO">#REF!</definedName>
    <definedName name="ConsumerRCCommentsCO">#REF!</definedName>
    <definedName name="ConsumerStartUpProjectIDCO">#REF!</definedName>
    <definedName name="ConsumerStatusCO">#REF!</definedName>
    <definedName name="ConsumerStatusDateCO">#REF!</definedName>
    <definedName name="ConsumerUCI">OFFSET('[3]Cons db RC-7-12-17'!$C$2,0,0,COUNTA('[3]Cons db RC-7-12-17'!$C:$C)-1,1)</definedName>
    <definedName name="CurrentResidenceCO">#REF!</definedName>
    <definedName name="DayBeds">'[2]Start-Ups'!$AF$8:$AF$109</definedName>
    <definedName name="DayProgramNameCO">#REF!</definedName>
    <definedName name="DCBeds">'[2]Start-Ups'!$AB$8:$AB$109</definedName>
    <definedName name="DDSAdjust">[2]Operations!$N$8:$N$344</definedName>
    <definedName name="DefAdjAmount">[2]Deflections!$Q$8:$Q$69</definedName>
    <definedName name="DefAmount">[2]Deflections!$P$8:$P$69</definedName>
    <definedName name="DefCount">[2]Deflections!$A$8:$A$69</definedName>
    <definedName name="DefDis">[2]Deflections!$G$8:$G$69</definedName>
    <definedName name="DeflectCount">[2]Deflections!$E$8:$E$69</definedName>
    <definedName name="DeflectionActualServiceDateCO">#REF!</definedName>
    <definedName name="DeflectionAdjustedApprovedAmountCO">#REF!</definedName>
    <definedName name="DeflectionBeds">'[2]Start-Ups'!$AE$8:$AE$109</definedName>
    <definedName name="DeflectionEndOfFYCO">#REF!</definedName>
    <definedName name="DeflectionLivingArrangementCO">#REF!</definedName>
    <definedName name="DeflectionMonthlyAmountCO">#REF!</definedName>
    <definedName name="DeflectionMonthlySupportServicesAmountCO">#REF!</definedName>
    <definedName name="DeflectionNumberMonthsInOperationCO">#REF!</definedName>
    <definedName name="DeflectionProjectedAmountCO">#REF!</definedName>
    <definedName name="DeflectionProjectedServiceDateCO">#REF!</definedName>
    <definedName name="DeflectionStartUpProjectIDCO">#REF!</definedName>
    <definedName name="DefRC">[2]Deflections!$B$8:$B$69</definedName>
    <definedName name="DestinationReportCO">#REF!</definedName>
    <definedName name="DevelopmentType">[4]REFERENCE!$A$2:$A$42</definedName>
    <definedName name="DevType">'[2]Start-Ups'!$H$8:$H$109</definedName>
    <definedName name="FiscalYear">[4]REFERENCE!$M$2:$M$16</definedName>
    <definedName name="FiscalYearCO">#REF!</definedName>
    <definedName name="FTECons">[2]Operations!$K$8:$K$344</definedName>
    <definedName name="FTEProf">[2]Operations!$I$8:$I$344</definedName>
    <definedName name="FTESupp">[2]Operations!$J$8:$J$344</definedName>
    <definedName name="FY1314CompletedInitialDateCO">#REF!</definedName>
    <definedName name="FY1314CompletedUpdateDateCO">#REF!</definedName>
    <definedName name="FY1314ProjectedInitialAmountCO">#REF!</definedName>
    <definedName name="FY1314ProjectedInitialDateCO">#REF!</definedName>
    <definedName name="FY1314ProjectedUpdateAmountCO">#REF!</definedName>
    <definedName name="FY1314ProjectedUpdateDateCO">#REF!</definedName>
    <definedName name="FY1314TotalAssessmentAmountCO">#REF!</definedName>
    <definedName name="FY1415CompletedInitialDateCO">#REF!</definedName>
    <definedName name="FY1415CompletedUpdateDateCO">#REF!</definedName>
    <definedName name="FY1415ProjectedInitialAmountCO">#REF!</definedName>
    <definedName name="FY1415ProjectedInitialDateCO">#REF!</definedName>
    <definedName name="FY1415ProjectedUpdateAmountCO">#REF!</definedName>
    <definedName name="FY1415ProjectedUpdateDateCO">#REF!</definedName>
    <definedName name="FY1415TotalAssessmentAmountCO">#REF!</definedName>
    <definedName name="FY1516CompletedInitialDateCO">#REF!</definedName>
    <definedName name="FY1516CompletedUpdateDateCO">#REF!</definedName>
    <definedName name="FY1516ProjectedInitialAmountCO">#REF!</definedName>
    <definedName name="FY1516ProjectedInitialDateCO">#REF!</definedName>
    <definedName name="FY1516ProjectedUpdateAmountCO">#REF!</definedName>
    <definedName name="FY1516ProjectedUpdateDateCO">#REF!</definedName>
    <definedName name="FY1516TotalAssessmentAmountCO">#REF!</definedName>
    <definedName name="HI">OFFSET(#REF!,0,0,COUNTA(#REF!)-1,1)</definedName>
    <definedName name="IMDBeds">'[2]Start-Ups'!$AC$8:$AC$109</definedName>
    <definedName name="LevelOfCareCO">#REF!</definedName>
    <definedName name="LivingArrangement">[4]REFERENCE!$H$2:$H$45</definedName>
    <definedName name="MeetAndGreetCO">#REF!</definedName>
    <definedName name="Month12FDC">#REF!</definedName>
    <definedName name="Month12PDC">#REF!</definedName>
    <definedName name="Month12SDC">#REF!</definedName>
    <definedName name="Month1FDC">#REF!</definedName>
    <definedName name="Month1PDC">#REF!</definedName>
    <definedName name="Month1SDC">#REF!</definedName>
    <definedName name="Month2FDC">#REF!</definedName>
    <definedName name="OEEAmount">[2]Operations!$R$8:$R$344</definedName>
    <definedName name="OOSBeds">'[2]Start-Ups'!$AD$8:$AD$109</definedName>
    <definedName name="OperAmount">[2]Operations!$T$8:$T$344</definedName>
    <definedName name="OperCat">[2]Operations!$E$8:$E$344</definedName>
    <definedName name="OperFTE">[2]Operations!$Y$8:$Y$344</definedName>
    <definedName name="OperRC">[2]Operations!$Z$8:$Z$344</definedName>
    <definedName name="OperRent">[2]Operations!$S$8:$S$344</definedName>
    <definedName name="OperTrav">[2]Operations!$M$8:$M$344</definedName>
    <definedName name="OperType">[2]Operations!$C$8:$C$344</definedName>
    <definedName name="PlaceAdjAmount">'[5]Plcmts Orig'!$AF$8:$AF$388</definedName>
    <definedName name="PlaceAmount">'[5]Plcmts Orig'!$AE$8:$AE$388</definedName>
    <definedName name="PlacementAdjustedMonthlyAmountCO">#REF!</definedName>
    <definedName name="PlacementARMCO">#REF!</definedName>
    <definedName name="PlacementDayProgramCO">#REF!</definedName>
    <definedName name="PlacementEndOfFYCO">#REF!</definedName>
    <definedName name="PlacementHealthcareCO">#REF!</definedName>
    <definedName name="PlacementICFGAPAmountCO">#REF!</definedName>
    <definedName name="PlacementInHomeRespiteCO">#REF!</definedName>
    <definedName name="PlacementMiscServicesMonthlyAmountCO">#REF!</definedName>
    <definedName name="PlacementMiscServicesOneTimeAmountCO">#REF!</definedName>
    <definedName name="PlacementNegotiatedRateCO">#REF!</definedName>
    <definedName name="PlacementNumberOfServiceMonthsCO">#REF!</definedName>
    <definedName name="PlacementOutOfHomeRespiteCO">#REF!</definedName>
    <definedName name="PlacementProjectedPlacementDateCO">#REF!</definedName>
    <definedName name="PlacementProposedFundingCategoryCO">#REF!</definedName>
    <definedName name="PlacementProposedLivingArrangementCO">#REF!</definedName>
    <definedName name="PlacementRateTypeCO">#REF!</definedName>
    <definedName name="PlacementSEPGroupCO">#REF!</definedName>
    <definedName name="PlacementSEPIPCO">#REF!</definedName>
    <definedName name="PlacementSSICO">#REF!</definedName>
    <definedName name="PlacementSupportServicesCO">#REF!</definedName>
    <definedName name="PlacementTransportationCO">#REF!</definedName>
    <definedName name="PlacementWAPCO">#REF!</definedName>
    <definedName name="PlaceRes">'[5]Plcmts Orig'!$E$8:$E$388</definedName>
    <definedName name="PlannedDevelopmentTypeCO">#REF!</definedName>
    <definedName name="PlannedPlacementDateCO">#REF!</definedName>
    <definedName name="PlannedPropertyNameCO">#REF!</definedName>
    <definedName name="PlannedStartUpProjectIDCO">#REF!</definedName>
    <definedName name="PosAmount">[2]Operations!$Q$8:$Q$344</definedName>
    <definedName name="PositionCategory">[4]REFERENCE!$F$2:$F$9</definedName>
    <definedName name="PositionTitle">[4]REFERENCE!$D$2:$D$56</definedName>
    <definedName name="_xlnm.Print_Area" localSheetId="0">'Feb 2018 -DRAFT'!$A$1:$J$103</definedName>
    <definedName name="_xlnm.Print_Titles" localSheetId="0">'Feb 2018 -DRAFT'!$1:$3</definedName>
    <definedName name="ProjectedAnnualPlacementAmountCO">#REF!</definedName>
    <definedName name="ProjectedAssessmentAmountCO">#REF!</definedName>
    <definedName name="ProjectedAssessmentDateCO">#REF!</definedName>
    <definedName name="RegionalCenter">[4]REFERENCE!$R$2:$R$22</definedName>
    <definedName name="RegionalCenterCO">#REF!</definedName>
    <definedName name="Residence">[6]REFERENCE!$V$2:$V$9</definedName>
    <definedName name="SecuredTreatmentCO">#REF!</definedName>
    <definedName name="StartAcqAmount">'[2]Start-Ups'!$U$8:$U$109</definedName>
    <definedName name="StartAdjAmount">'[2]Start-Ups'!$AA$8:$AA$101</definedName>
    <definedName name="StartAmount">'[2]Start-Ups'!$X$8:$X$109</definedName>
    <definedName name="StartClass">'[2]Start-Ups'!$I$8:$I$109</definedName>
    <definedName name="StartProvAmount">'[2]Start-Ups'!$W$8:$W$109</definedName>
    <definedName name="StartRC">'[2]Start-Ups'!$D$8:$D$109</definedName>
    <definedName name="StartRehabAmount">'[2]Start-Ups'!$V$8:$V$109</definedName>
    <definedName name="StartStatus">'[2]Start-Ups'!$M$8:$M$109</definedName>
    <definedName name="StartType">'[2]Start-Ups'!$G$8:$G$109</definedName>
    <definedName name="StartUpProjectID">OFFSET(#REF!,0,0,COUNTA(#REF!)-1,1)</definedName>
    <definedName name="SuccessfulMeetAndGreetCO">#REF!</definedName>
    <definedName name="TPMCO">#REF!</definedName>
    <definedName name="TransferCompleteDateCO">#REF!</definedName>
    <definedName name="TransferOriginalRCCO">#REF!</definedName>
    <definedName name="TransferReceivingRCCO">#REF!</definedName>
    <definedName name="TransferStatusCO">#REF!</definedName>
    <definedName name="TRMCO">#REF!</definedName>
    <definedName name="UCINumberCO">#REF!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1" l="1"/>
  <c r="J13" i="1" s="1"/>
  <c r="J14" i="1" s="1"/>
  <c r="H100" i="1"/>
  <c r="H13" i="1" s="1"/>
  <c r="H14" i="1" s="1"/>
  <c r="G100" i="1"/>
  <c r="D100" i="1"/>
  <c r="D13" i="1" s="1"/>
  <c r="C100" i="1"/>
  <c r="C13" i="1" s="1"/>
  <c r="E99" i="1"/>
  <c r="E98" i="1"/>
  <c r="E97" i="1"/>
  <c r="E96" i="1"/>
  <c r="E95" i="1"/>
  <c r="E94" i="1"/>
  <c r="E93" i="1"/>
  <c r="E92" i="1"/>
  <c r="E91" i="1"/>
  <c r="E90" i="1"/>
  <c r="E100" i="1" s="1"/>
  <c r="E13" i="1" s="1"/>
  <c r="A83" i="1"/>
  <c r="J76" i="1"/>
  <c r="H76" i="1"/>
  <c r="G76" i="1"/>
  <c r="G12" i="1" s="1"/>
  <c r="D76" i="1"/>
  <c r="C76" i="1"/>
  <c r="E75" i="1"/>
  <c r="E74" i="1"/>
  <c r="E73" i="1"/>
  <c r="E72" i="1"/>
  <c r="E70" i="1"/>
  <c r="E69" i="1"/>
  <c r="E68" i="1"/>
  <c r="E66" i="1"/>
  <c r="E65" i="1"/>
  <c r="E64" i="1"/>
  <c r="E63" i="1"/>
  <c r="E62" i="1"/>
  <c r="E61" i="1"/>
  <c r="E60" i="1"/>
  <c r="E76" i="1" s="1"/>
  <c r="E12" i="1" s="1"/>
  <c r="E59" i="1"/>
  <c r="E58" i="1"/>
  <c r="A53" i="1"/>
  <c r="A51" i="1"/>
  <c r="J43" i="1"/>
  <c r="H43" i="1"/>
  <c r="G43" i="1"/>
  <c r="A23" i="1" s="1"/>
  <c r="D43" i="1"/>
  <c r="C43" i="1"/>
  <c r="E42" i="1"/>
  <c r="E41" i="1"/>
  <c r="E40" i="1"/>
  <c r="E39" i="1"/>
  <c r="E38" i="1"/>
  <c r="E37" i="1"/>
  <c r="E36" i="1"/>
  <c r="E34" i="1"/>
  <c r="E33" i="1"/>
  <c r="E32" i="1"/>
  <c r="E31" i="1"/>
  <c r="E30" i="1"/>
  <c r="E29" i="1"/>
  <c r="E28" i="1"/>
  <c r="E43" i="1" s="1"/>
  <c r="E11" i="1" s="1"/>
  <c r="E14" i="1" s="1"/>
  <c r="A21" i="1"/>
  <c r="G13" i="1"/>
  <c r="J12" i="1"/>
  <c r="H12" i="1"/>
  <c r="D12" i="1"/>
  <c r="D14" i="1" s="1"/>
  <c r="C12" i="1"/>
  <c r="C14" i="1" s="1"/>
  <c r="J11" i="1"/>
  <c r="H11" i="1"/>
  <c r="G11" i="1"/>
  <c r="G14" i="1" s="1"/>
  <c r="D11" i="1"/>
  <c r="C11" i="1"/>
  <c r="A85" i="1" l="1"/>
</calcChain>
</file>

<file path=xl/sharedStrings.xml><?xml version="1.0" encoding="utf-8"?>
<sst xmlns="http://schemas.openxmlformats.org/spreadsheetml/2006/main" count="107" uniqueCount="52">
  <si>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</si>
  <si>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February 2018 projected and actual; March 2018 projected</t>
  </si>
  <si>
    <t>Transitions are projected for individual consumers based on scheduled or projected transition review meetings.</t>
  </si>
  <si>
    <t>TABLE 2A: ALL DEVELOPMENTAL CENTERS</t>
  </si>
  <si>
    <t>Developmental Center</t>
  </si>
  <si>
    <t>Fiscal Year 2017-18</t>
  </si>
  <si>
    <t>February 2018</t>
  </si>
  <si>
    <t>March 2018</t>
  </si>
  <si>
    <t>Approved Community Placement Plan (CPP) Transitions</t>
  </si>
  <si>
    <t>Total Transitions Through February 2018</t>
  </si>
  <si>
    <r>
      <t xml:space="preserve">Remaining Transitions </t>
    </r>
    <r>
      <rPr>
        <b/>
        <vertAlign val="superscript"/>
        <sz val="12"/>
        <rFont val="Calibri"/>
        <family val="2"/>
        <scheme val="minor"/>
      </rPr>
      <t>1</t>
    </r>
  </si>
  <si>
    <t>Projected</t>
  </si>
  <si>
    <t>Actual</t>
  </si>
  <si>
    <r>
      <t xml:space="preserve">FDC - Fairview </t>
    </r>
    <r>
      <rPr>
        <vertAlign val="superscript"/>
        <sz val="11"/>
        <color theme="1"/>
        <rFont val="Calibri"/>
        <family val="2"/>
        <scheme val="minor"/>
      </rPr>
      <t>1</t>
    </r>
  </si>
  <si>
    <t>PDC - Porterville</t>
  </si>
  <si>
    <t>SDC - Sonoma</t>
  </si>
  <si>
    <r>
      <t xml:space="preserve">TOTAL </t>
    </r>
    <r>
      <rPr>
        <b/>
        <vertAlign val="superscript"/>
        <sz val="12"/>
        <rFont val="Calibri"/>
        <family val="2"/>
        <scheme val="minor"/>
      </rPr>
      <t>1</t>
    </r>
  </si>
  <si>
    <t xml:space="preserve">Source: DDS analysis of information provided by Developmental Centers and Regional Centers. </t>
  </si>
  <si>
    <t xml:space="preserve">Note: Excludes consumers in acute crisis centers and the secure treatment program. </t>
  </si>
  <si>
    <r>
      <rPr>
        <vertAlign val="superscript"/>
        <sz val="11"/>
        <color theme="1"/>
        <rFont val="Calibri"/>
        <family val="2"/>
        <scheme val="minor"/>
      </rPr>
      <t>1</t>
    </r>
    <r>
      <rPr>
        <sz val="11"/>
        <color theme="1"/>
        <rFont val="Calibri"/>
        <family val="2"/>
        <scheme val="minor"/>
      </rPr>
      <t xml:space="preserve"> Includes a consumer placed from FDLRC who later returned to FDC and needs a new community placement.</t>
    </r>
  </si>
  <si>
    <t>TABLE 2B: FAIRVIEW DEVELOPMENTAL CENTER</t>
  </si>
  <si>
    <t>Regional Center</t>
  </si>
  <si>
    <t>ACRC - Alta California</t>
  </si>
  <si>
    <t>ELARC - Eastern Los Angeles</t>
  </si>
  <si>
    <r>
      <t xml:space="preserve">FDLRC - Frank D. Lanterman </t>
    </r>
    <r>
      <rPr>
        <vertAlign val="superscript"/>
        <sz val="11"/>
        <color theme="1"/>
        <rFont val="Calibri"/>
        <family val="2"/>
        <scheme val="minor"/>
      </rPr>
      <t>1</t>
    </r>
  </si>
  <si>
    <t>GGRC - Golden Gate</t>
  </si>
  <si>
    <t>HRC - Harbor</t>
  </si>
  <si>
    <t>IRC - Inland</t>
  </si>
  <si>
    <t>NLACRC - North Los Angeles County</t>
  </si>
  <si>
    <t>RCEB - East Bay</t>
  </si>
  <si>
    <t>RCOC - Orange County</t>
  </si>
  <si>
    <t>SARC - San Andreas</t>
  </si>
  <si>
    <t>SCLARC - South Central Los Angeles</t>
  </si>
  <si>
    <t>SDRC - San Diego</t>
  </si>
  <si>
    <t>SGPRC - San Gabriel/Pomona</t>
  </si>
  <si>
    <t>TCRC - Tri-Counties</t>
  </si>
  <si>
    <t>WRC - Westside</t>
  </si>
  <si>
    <t>Note: Excludes consumers in the acute crisis center.</t>
  </si>
  <si>
    <t>TABLE 2C: PORTERVILLE DEVELOPMENTAL CENTER</t>
  </si>
  <si>
    <t>Remaining Transitions</t>
  </si>
  <si>
    <t>CVRC - Central Valley</t>
  </si>
  <si>
    <t>FDLRC - Frank D Lanterman</t>
  </si>
  <si>
    <t>FNRC - Far Northern</t>
  </si>
  <si>
    <t>KRC - Kern</t>
  </si>
  <si>
    <t xml:space="preserve">RCRC - Redwood Coast </t>
  </si>
  <si>
    <t>VMRC - Valley Mountain</t>
  </si>
  <si>
    <t>TOTAL</t>
  </si>
  <si>
    <t xml:space="preserve">Notes: Excludes consumers in the secure treatment program.  ( ) indicates that total transitions exceed the CPP projection.  </t>
  </si>
  <si>
    <t>TABLE 2D: SONOMA DEVELOPMENTAL CENTER</t>
  </si>
  <si>
    <t>NBRC - North Bay</t>
  </si>
  <si>
    <t>RCRC - Redwood Coast</t>
  </si>
  <si>
    <t xml:space="preserve">Notes: Excludes consumers in the acute crisis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</si>
</sst>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23" x14ac:knownFonts="1">
    <font>
      <sz val="11"/>
      <color theme="1"/>
      <name val="Calibri"/>
      <family val="2"/>
      <scheme val="minor"/>
    </font>
    <font>
      <sz val="12"/>
      <color theme="1"/>
      <name val="Arial"/>
      <family val="2"/>
    </font>
    <font>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rgb="FFFF0000"/>
      <name val="Calibri"/>
      <family val="2"/>
      <scheme val="minor"/>
    </font>
    <font>
      <sz val="12"/>
      <color theme="1"/>
      <name val="Calibri"/>
      <family val="2"/>
    </font>
    <font>
      <b/>
      <sz val="18"/>
      <color rgb="FFFF0000"/>
      <name val="Calibri"/>
      <family val="2"/>
      <scheme val="minor"/>
    </font>
    <font>
      <b/>
      <sz val="10"/>
      <color theme="1"/>
      <name val="Calibri"/>
      <family val="2"/>
      <scheme val="minor"/>
    </font>
    <font>
      <sz val="10"/>
      <color theme="1"/>
      <name val="Calibri"/>
      <family val="2"/>
      <scheme val="minor"/>
    </font>
    <font>
      <b/>
      <sz val="12"/>
      <name val="Calibri"/>
      <family val="2"/>
      <scheme val="minor"/>
    </font>
    <font>
      <b/>
      <vertAlign val="superscript"/>
      <sz val="12"/>
      <name val="Calibri"/>
      <family val="2"/>
      <scheme val="minor"/>
    </font>
    <font>
      <vertAlign val="superscript"/>
      <sz val="11"/>
      <color theme="1"/>
      <name val="Calibri"/>
      <family val="2"/>
      <scheme val="minor"/>
    </font>
    <font>
      <u/>
      <sz val="12"/>
      <color theme="10"/>
      <name val="Arial"/>
      <family val="2"/>
    </font>
    <font>
      <sz val="10"/>
      <color theme="10"/>
      <name val="Calibri"/>
      <family val="2"/>
      <scheme val="minor"/>
    </font>
    <font>
      <sz val="11"/>
      <name val="Calibri"/>
      <family val="2"/>
      <scheme val="minor"/>
    </font>
    <font>
      <sz val="10"/>
      <name val="Calibri"/>
      <family val="2"/>
      <scheme val="minor"/>
    </font>
    <font>
      <sz val="12"/>
      <color rgb="FF0000FF"/>
      <name val="Calibri"/>
      <family val="2"/>
      <scheme val="minor"/>
    </font>
    <font>
      <vertAlign val="superscript"/>
      <sz val="12"/>
      <color theme="1"/>
      <name val="Calibri"/>
      <family val="2"/>
      <scheme val="minor"/>
    </font>
    <font>
      <b/>
      <sz val="11"/>
      <color rgb="FF0000FF"/>
      <name val="Calibri"/>
      <family val="2"/>
      <scheme val="minor"/>
    </font>
    <font>
      <sz val="9"/>
      <color theme="10"/>
      <name val="Calibri"/>
      <family val="2"/>
      <scheme val="minor"/>
    </font>
    <font>
      <sz val="11"/>
      <color rgb="FFFF0000"/>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4" fillId="0" borderId="0" applyNumberFormat="0" applyFill="0" applyBorder="0" applyAlignment="0" applyProtection="0"/>
  </cellStyleXfs>
  <cellXfs count="81">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0" xfId="1" applyFont="1" applyFill="1"/>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5" fillId="0" borderId="0" xfId="1" applyFont="1" applyFill="1"/>
    <xf numFmtId="0" fontId="6" fillId="0" borderId="3" xfId="0" applyFont="1" applyFill="1" applyBorder="1" applyAlignment="1">
      <alignment wrapText="1"/>
    </xf>
    <xf numFmtId="0" fontId="7" fillId="0" borderId="0" xfId="0" applyFont="1" applyFill="1" applyBorder="1" applyAlignment="1">
      <alignment horizontal="center" vertical="center"/>
    </xf>
    <xf numFmtId="0" fontId="5" fillId="0" borderId="0" xfId="0" applyFont="1" applyFill="1" applyBorder="1" applyAlignment="1">
      <alignment wrapText="1"/>
    </xf>
    <xf numFmtId="0" fontId="8" fillId="0" borderId="0" xfId="0" applyFont="1" applyFill="1" applyBorder="1" applyAlignment="1">
      <alignment horizontal="center" wrapText="1"/>
    </xf>
    <xf numFmtId="0" fontId="3" fillId="0" borderId="0" xfId="0" applyFont="1" applyFill="1" applyBorder="1" applyAlignment="1">
      <alignment horizontal="center" wrapText="1"/>
    </xf>
    <xf numFmtId="0" fontId="9" fillId="0" borderId="0" xfId="1" applyFont="1" applyFill="1" applyBorder="1" applyAlignment="1">
      <alignment wrapText="1"/>
    </xf>
    <xf numFmtId="0" fontId="10" fillId="0" borderId="0" xfId="1" applyFont="1" applyFill="1"/>
    <xf numFmtId="0" fontId="11" fillId="3" borderId="4" xfId="0" applyFont="1" applyFill="1" applyBorder="1" applyAlignment="1">
      <alignment horizontal="center" vertical="center"/>
    </xf>
    <xf numFmtId="0" fontId="4" fillId="4" borderId="3" xfId="1" applyFont="1" applyFill="1" applyBorder="1" applyAlignment="1">
      <alignment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5" xfId="1" applyFont="1" applyFill="1" applyBorder="1" applyAlignment="1">
      <alignment horizontal="center" vertical="center"/>
    </xf>
    <xf numFmtId="17" fontId="3" fillId="3" borderId="4" xfId="2" quotePrefix="1" applyNumberFormat="1" applyFont="1" applyFill="1" applyBorder="1" applyAlignment="1">
      <alignment horizontal="center" vertical="center"/>
    </xf>
    <xf numFmtId="0" fontId="3" fillId="3" borderId="4" xfId="2" applyNumberFormat="1" applyFont="1" applyFill="1" applyBorder="1" applyAlignment="1">
      <alignment horizontal="center" vertical="center"/>
    </xf>
    <xf numFmtId="0" fontId="3" fillId="3" borderId="4" xfId="2" quotePrefix="1" applyNumberFormat="1" applyFont="1" applyFill="1" applyBorder="1" applyAlignment="1">
      <alignment horizontal="center" vertical="center"/>
    </xf>
    <xf numFmtId="0" fontId="11" fillId="4" borderId="0" xfId="1" applyFont="1" applyFill="1" applyBorder="1" applyAlignment="1">
      <alignment horizontal="center" vertical="center"/>
    </xf>
    <xf numFmtId="0" fontId="11" fillId="3" borderId="4" xfId="1" applyFont="1" applyFill="1" applyBorder="1" applyAlignment="1">
      <alignment horizontal="center" vertical="center" wrapText="1"/>
    </xf>
    <xf numFmtId="0" fontId="4" fillId="4" borderId="0" xfId="1" applyFont="1" applyFill="1" applyBorder="1" applyAlignment="1">
      <alignment vertical="center"/>
    </xf>
    <xf numFmtId="0" fontId="4" fillId="0" borderId="0" xfId="1" applyFont="1"/>
    <xf numFmtId="0" fontId="2" fillId="0" borderId="4" xfId="1" applyFont="1" applyBorder="1" applyAlignment="1">
      <alignment horizontal="left" vertical="center"/>
    </xf>
    <xf numFmtId="0" fontId="4" fillId="4" borderId="0" xfId="1" applyFont="1" applyFill="1" applyBorder="1" applyAlignment="1">
      <alignment horizontal="left" vertical="center"/>
    </xf>
    <xf numFmtId="1" fontId="4" fillId="0" borderId="4" xfId="2" applyNumberFormat="1" applyFont="1" applyBorder="1" applyAlignment="1">
      <alignment horizontal="center" vertical="center"/>
    </xf>
    <xf numFmtId="164" fontId="4" fillId="0" borderId="4" xfId="2" applyNumberFormat="1" applyFont="1" applyBorder="1" applyAlignment="1">
      <alignment horizontal="center" vertical="center"/>
    </xf>
    <xf numFmtId="0" fontId="2" fillId="4" borderId="4" xfId="1" applyFont="1" applyFill="1" applyBorder="1" applyAlignment="1">
      <alignment horizontal="left" vertical="center"/>
    </xf>
    <xf numFmtId="1" fontId="4" fillId="4" borderId="4" xfId="2" applyNumberFormat="1" applyFont="1" applyFill="1" applyBorder="1" applyAlignment="1">
      <alignment horizontal="center" vertical="center"/>
    </xf>
    <xf numFmtId="164" fontId="4" fillId="4" borderId="4" xfId="2" applyNumberFormat="1" applyFont="1" applyFill="1" applyBorder="1" applyAlignment="1">
      <alignment horizontal="center" vertical="center"/>
    </xf>
    <xf numFmtId="1" fontId="4" fillId="0" borderId="4" xfId="2" applyNumberFormat="1" applyFont="1" applyFill="1" applyBorder="1" applyAlignment="1">
      <alignment horizontal="center" vertical="center"/>
    </xf>
    <xf numFmtId="0" fontId="11" fillId="5" borderId="4" xfId="1" applyFont="1" applyFill="1" applyBorder="1" applyAlignment="1">
      <alignment vertical="center"/>
    </xf>
    <xf numFmtId="0" fontId="11" fillId="4" borderId="6" xfId="1" applyFont="1" applyFill="1" applyBorder="1" applyAlignment="1">
      <alignment vertical="center"/>
    </xf>
    <xf numFmtId="1" fontId="11" fillId="5" borderId="4" xfId="2" applyNumberFormat="1" applyFont="1" applyFill="1" applyBorder="1" applyAlignment="1">
      <alignment horizontal="center" vertical="center"/>
    </xf>
    <xf numFmtId="164" fontId="11" fillId="5" borderId="4" xfId="2" applyNumberFormat="1" applyFont="1" applyFill="1" applyBorder="1" applyAlignment="1">
      <alignment horizontal="center" vertical="center"/>
    </xf>
    <xf numFmtId="0" fontId="4" fillId="4" borderId="6" xfId="1" applyFont="1" applyFill="1" applyBorder="1" applyAlignment="1">
      <alignment vertical="center"/>
    </xf>
    <xf numFmtId="0" fontId="2" fillId="0" borderId="3" xfId="0" applyFont="1" applyFill="1" applyBorder="1" applyAlignment="1"/>
    <xf numFmtId="0" fontId="2" fillId="0" borderId="0" xfId="1" applyFont="1" applyFill="1" applyAlignment="1"/>
    <xf numFmtId="0" fontId="2" fillId="0" borderId="0" xfId="1" applyFont="1" applyFill="1"/>
    <xf numFmtId="0" fontId="2" fillId="0" borderId="0" xfId="0" applyFont="1" applyFill="1" applyBorder="1" applyAlignment="1"/>
    <xf numFmtId="0" fontId="0" fillId="0" borderId="0" xfId="0" applyFont="1" applyFill="1" applyBorder="1" applyAlignment="1"/>
    <xf numFmtId="0" fontId="2" fillId="0" borderId="0" xfId="1" applyFont="1" applyFill="1" applyAlignment="1">
      <alignment horizontal="left"/>
    </xf>
    <xf numFmtId="0" fontId="3" fillId="0" borderId="0" xfId="1" applyFont="1" applyBorder="1" applyAlignment="1">
      <alignment wrapText="1"/>
    </xf>
    <xf numFmtId="0" fontId="15" fillId="0" borderId="0" xfId="3" applyFont="1" applyBorder="1" applyAlignment="1"/>
    <xf numFmtId="0" fontId="10" fillId="0" borderId="0" xfId="1" applyFont="1"/>
    <xf numFmtId="0" fontId="16" fillId="0" borderId="0" xfId="3" applyFont="1" applyBorder="1" applyAlignment="1"/>
    <xf numFmtId="0" fontId="2" fillId="0" borderId="0" xfId="1" applyFont="1"/>
    <xf numFmtId="0" fontId="16" fillId="0" borderId="0" xfId="3" applyFont="1" applyBorder="1" applyAlignment="1">
      <alignment horizontal="left" vertical="center" wrapText="1"/>
    </xf>
    <xf numFmtId="0" fontId="16" fillId="0" borderId="0" xfId="3" applyFont="1" applyBorder="1" applyAlignment="1">
      <alignment vertical="center" wrapText="1"/>
    </xf>
    <xf numFmtId="0" fontId="17" fillId="0" borderId="0" xfId="3" applyFont="1" applyBorder="1" applyAlignment="1">
      <alignment wrapText="1"/>
    </xf>
    <xf numFmtId="0" fontId="11" fillId="3" borderId="4" xfId="1" applyFont="1" applyFill="1" applyBorder="1" applyAlignment="1">
      <alignment horizontal="center" vertical="center"/>
    </xf>
    <xf numFmtId="0" fontId="2" fillId="4" borderId="4" xfId="1" applyFont="1" applyFill="1" applyBorder="1" applyAlignment="1" applyProtection="1">
      <alignment horizontal="left" vertical="center" wrapText="1"/>
      <protection locked="0"/>
    </xf>
    <xf numFmtId="0" fontId="4" fillId="4" borderId="4" xfId="2" applyNumberFormat="1" applyFont="1" applyFill="1" applyBorder="1" applyAlignment="1">
      <alignment horizontal="center" vertical="center"/>
    </xf>
    <xf numFmtId="0" fontId="2" fillId="0" borderId="4" xfId="1" applyFont="1" applyFill="1" applyBorder="1" applyAlignment="1" applyProtection="1">
      <alignment horizontal="left" vertical="center" wrapText="1"/>
      <protection locked="0"/>
    </xf>
    <xf numFmtId="0" fontId="4" fillId="0" borderId="4" xfId="2" applyNumberFormat="1" applyFont="1" applyBorder="1" applyAlignment="1">
      <alignment horizontal="center" vertical="center"/>
    </xf>
    <xf numFmtId="0" fontId="0" fillId="0" borderId="4" xfId="1" applyFont="1" applyFill="1" applyBorder="1" applyAlignment="1" applyProtection="1">
      <alignment horizontal="left" vertical="center" wrapText="1"/>
      <protection locked="0"/>
    </xf>
    <xf numFmtId="164" fontId="4" fillId="0" borderId="4" xfId="2" applyNumberFormat="1" applyFont="1" applyFill="1" applyBorder="1" applyAlignment="1">
      <alignment horizontal="center" vertical="center"/>
    </xf>
    <xf numFmtId="0" fontId="18" fillId="0" borderId="0" xfId="1" applyFont="1"/>
    <xf numFmtId="0" fontId="0" fillId="4" borderId="4" xfId="1" applyFont="1" applyFill="1" applyBorder="1" applyAlignment="1" applyProtection="1">
      <alignment horizontal="left" vertical="center" wrapText="1"/>
      <protection locked="0"/>
    </xf>
    <xf numFmtId="0" fontId="4" fillId="0" borderId="4" xfId="2" applyNumberFormat="1" applyFont="1" applyFill="1" applyBorder="1" applyAlignment="1">
      <alignment horizontal="center" vertical="center"/>
    </xf>
    <xf numFmtId="0" fontId="19" fillId="0" borderId="0" xfId="1" applyFont="1" applyAlignment="1">
      <alignment horizontal="left"/>
    </xf>
    <xf numFmtId="0" fontId="20" fillId="0" borderId="0" xfId="0" applyFont="1" applyFill="1" applyBorder="1" applyAlignment="1"/>
    <xf numFmtId="0" fontId="0" fillId="0" borderId="0" xfId="0" applyFont="1" applyFill="1" applyBorder="1" applyAlignment="1">
      <alignment horizontal="left"/>
    </xf>
    <xf numFmtId="0" fontId="2" fillId="0" borderId="0" xfId="0" applyFont="1" applyFill="1" applyBorder="1" applyAlignment="1">
      <alignment horizontal="left"/>
    </xf>
    <xf numFmtId="0" fontId="21" fillId="0" borderId="0" xfId="3" applyFont="1" applyBorder="1" applyAlignment="1"/>
    <xf numFmtId="0" fontId="5" fillId="0" borderId="0" xfId="1" applyFont="1"/>
    <xf numFmtId="0" fontId="11" fillId="3" borderId="7" xfId="1" applyFont="1" applyFill="1" applyBorder="1" applyAlignment="1">
      <alignment horizontal="center" vertical="center" wrapText="1"/>
    </xf>
    <xf numFmtId="0" fontId="11" fillId="3" borderId="8" xfId="1" applyFont="1" applyFill="1" applyBorder="1" applyAlignment="1">
      <alignment horizontal="center" vertical="center" wrapText="1"/>
    </xf>
    <xf numFmtId="1" fontId="4" fillId="0" borderId="0" xfId="1" applyNumberFormat="1" applyFont="1"/>
    <xf numFmtId="0" fontId="2" fillId="0" borderId="3" xfId="0" applyFont="1" applyFill="1" applyBorder="1" applyAlignment="1">
      <alignment horizontal="left"/>
    </xf>
    <xf numFmtId="0" fontId="0" fillId="0" borderId="0" xfId="0" applyFont="1" applyFill="1" applyBorder="1" applyAlignment="1">
      <alignment horizontal="left"/>
    </xf>
    <xf numFmtId="0" fontId="16" fillId="0" borderId="0" xfId="0" applyFont="1" applyFill="1" applyBorder="1" applyAlignment="1">
      <alignment horizontal="left"/>
    </xf>
    <xf numFmtId="0" fontId="2" fillId="0" borderId="0" xfId="0" applyFont="1" applyFill="1" applyAlignment="1">
      <alignment horizontal="left"/>
    </xf>
    <xf numFmtId="0" fontId="22" fillId="0" borderId="0" xfId="0" applyFont="1" applyFill="1" applyAlignment="1">
      <alignment horizontal="left"/>
    </xf>
    <xf numFmtId="0" fontId="0" fillId="0" borderId="0" xfId="0" applyFont="1" applyFill="1" applyBorder="1" applyAlignment="1">
      <alignment horizontal="left" wrapText="1"/>
    </xf>
    <xf numFmtId="0" fontId="0" fillId="0" borderId="0" xfId="1" applyFont="1" applyFill="1" applyAlignment="1">
      <alignment horizontal="left"/>
    </xf>
    <xf numFmtId="0" fontId="10" fillId="0" borderId="0" xfId="1" applyFont="1" applyFill="1" applyAlignment="1">
      <alignment horizontal="left"/>
    </xf>
    <xf numFmtId="0" fontId="4" fillId="0" borderId="0" xfId="1" applyFont="1" applyAlignment="1">
      <alignment horizontal="center"/>
    </xf>
  </cellXfs>
  <cellStyles count="4">
    <cellStyle name="Hyperlink" xfId="3" builtinId="8"/>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sheet%20for%20Feb2018ClosureTransitions%20-%20public%20draft%203-2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SVC\CSB%20(Community%20Service%20Branch)\C%20P%20P\FY%2017-18\May%20Revise\Submitted%20Revised%204\CPP%20FY%202017-18%20Plan%20-%20MASTER%20r4%20(with%20highlight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ROSVC\CSB%20(Community%20Service%20Branch)\C%20P%20P\CPP%20Management%20Tool%20Database\CPP%20Management%20Tool%20v3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ed MAR Plcmts"/>
      <sheetName val="Missed FEB Plcmts"/>
      <sheetName val="Closure Pop"/>
      <sheetName val="non-Closure Pop"/>
      <sheetName val="DCD Placements"/>
      <sheetName val="Feb 2018 -DRAFT"/>
      <sheetName val="Pop by RC"/>
      <sheetName val="NO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s for Counts"/>
      <sheetName val="Placements for 17-8 from CPP"/>
      <sheetName val="Pivot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sheetData sheetId="2"/>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105"/>
  <sheetViews>
    <sheetView showGridLines="0" tabSelected="1" view="pageBreakPreview" topLeftCell="A79" zoomScale="110" zoomScaleNormal="80" zoomScaleSheetLayoutView="110" zoomScalePageLayoutView="90" workbookViewId="0">
      <selection activeCell="C106" sqref="C106"/>
    </sheetView>
  </sheetViews>
  <sheetFormatPr defaultRowHeight="15.75" x14ac:dyDescent="0.25"/>
  <cols>
    <col min="1" max="1" width="33.85546875" style="25" customWidth="1"/>
    <col min="2" max="2" width="0.7109375" style="25" customWidth="1"/>
    <col min="3" max="3" width="22.85546875" style="25" customWidth="1"/>
    <col min="4" max="4" width="22.85546875" style="80" customWidth="1"/>
    <col min="5" max="5" width="24.28515625" style="80" customWidth="1"/>
    <col min="6" max="6" width="0.7109375" style="25" customWidth="1"/>
    <col min="7" max="7" width="22.85546875" style="25" customWidth="1"/>
    <col min="8" max="8" width="22.85546875" style="80" customWidth="1"/>
    <col min="9" max="9" width="0.5703125" style="25" customWidth="1"/>
    <col min="10" max="10" width="22.85546875" style="25" customWidth="1"/>
    <col min="11" max="11" width="6.5703125" style="80" customWidth="1"/>
    <col min="12" max="12" width="22.5703125" style="25" customWidth="1"/>
    <col min="13" max="16" width="9.140625" style="25"/>
    <col min="17" max="17" width="10" style="25" customWidth="1"/>
    <col min="18" max="16384" width="9.140625" style="25"/>
  </cols>
  <sheetData>
    <row r="1" spans="1:11" s="3" customFormat="1" ht="44.25" customHeight="1" x14ac:dyDescent="0.25">
      <c r="A1" s="1" t="s">
        <v>0</v>
      </c>
      <c r="B1" s="2"/>
      <c r="C1" s="2"/>
      <c r="D1" s="2"/>
      <c r="E1" s="2"/>
      <c r="F1" s="2"/>
      <c r="G1" s="2"/>
      <c r="H1" s="2"/>
      <c r="I1" s="2"/>
      <c r="J1" s="2"/>
    </row>
    <row r="2" spans="1:11" s="6" customFormat="1" ht="15.75" customHeight="1" x14ac:dyDescent="0.25">
      <c r="A2" s="4" t="s">
        <v>1</v>
      </c>
      <c r="B2" s="5"/>
      <c r="C2" s="5"/>
      <c r="D2" s="5"/>
      <c r="E2" s="5"/>
      <c r="F2" s="5"/>
      <c r="G2" s="5"/>
      <c r="H2" s="5"/>
      <c r="I2" s="5"/>
      <c r="J2" s="5"/>
    </row>
    <row r="3" spans="1:11" s="6" customFormat="1" ht="12" x14ac:dyDescent="0.2">
      <c r="A3" s="7"/>
      <c r="B3" s="7"/>
      <c r="C3" s="7"/>
      <c r="D3" s="7"/>
      <c r="E3" s="7"/>
      <c r="F3" s="7"/>
      <c r="G3" s="7"/>
      <c r="H3" s="7"/>
      <c r="I3" s="7"/>
      <c r="J3" s="7"/>
    </row>
    <row r="4" spans="1:11" s="3" customFormat="1" x14ac:dyDescent="0.25">
      <c r="A4" s="8" t="s">
        <v>2</v>
      </c>
      <c r="B4" s="8"/>
      <c r="C4" s="8"/>
      <c r="D4" s="8"/>
      <c r="E4" s="8"/>
      <c r="F4" s="8"/>
      <c r="G4" s="8"/>
      <c r="H4" s="8"/>
      <c r="I4" s="8"/>
      <c r="J4" s="8"/>
    </row>
    <row r="5" spans="1:11" s="6" customFormat="1" ht="15" customHeight="1" x14ac:dyDescent="0.35">
      <c r="A5" s="9"/>
      <c r="B5" s="9"/>
      <c r="C5" s="9"/>
      <c r="D5" s="9"/>
      <c r="E5" s="10"/>
      <c r="F5" s="9"/>
      <c r="G5" s="9"/>
      <c r="H5" s="9"/>
      <c r="I5" s="9"/>
      <c r="J5" s="9"/>
    </row>
    <row r="6" spans="1:11" s="3" customFormat="1" ht="15.75" customHeight="1" x14ac:dyDescent="0.25">
      <c r="A6" s="11" t="s">
        <v>3</v>
      </c>
      <c r="B6" s="11"/>
      <c r="C6" s="11"/>
      <c r="D6" s="11"/>
      <c r="E6" s="11"/>
      <c r="F6" s="11"/>
      <c r="G6" s="11"/>
      <c r="H6" s="11"/>
      <c r="I6" s="11"/>
      <c r="J6" s="11"/>
    </row>
    <row r="7" spans="1:11" s="13" customFormat="1" ht="12.75" x14ac:dyDescent="0.2">
      <c r="A7" s="12"/>
      <c r="B7" s="12"/>
      <c r="C7" s="12"/>
      <c r="D7" s="12"/>
      <c r="E7" s="12"/>
      <c r="F7" s="12"/>
      <c r="G7" s="12"/>
      <c r="H7" s="12"/>
      <c r="I7" s="12"/>
      <c r="J7" s="12"/>
    </row>
    <row r="8" spans="1:11" s="3" customFormat="1" ht="20.100000000000001" customHeight="1" x14ac:dyDescent="0.25">
      <c r="A8" s="14" t="s">
        <v>4</v>
      </c>
      <c r="B8" s="15"/>
      <c r="C8" s="16" t="s">
        <v>5</v>
      </c>
      <c r="D8" s="17"/>
      <c r="E8" s="18"/>
      <c r="F8" s="15"/>
      <c r="G8" s="19" t="s">
        <v>6</v>
      </c>
      <c r="H8" s="20"/>
      <c r="I8" s="15"/>
      <c r="J8" s="21" t="s">
        <v>7</v>
      </c>
    </row>
    <row r="9" spans="1:11" ht="33" customHeight="1" x14ac:dyDescent="0.25">
      <c r="A9" s="14"/>
      <c r="B9" s="22"/>
      <c r="C9" s="23" t="s">
        <v>8</v>
      </c>
      <c r="D9" s="23" t="s">
        <v>9</v>
      </c>
      <c r="E9" s="23" t="s">
        <v>10</v>
      </c>
      <c r="F9" s="24"/>
      <c r="G9" s="23" t="s">
        <v>11</v>
      </c>
      <c r="H9" s="23" t="s">
        <v>12</v>
      </c>
      <c r="I9" s="24"/>
      <c r="J9" s="23" t="s">
        <v>11</v>
      </c>
      <c r="K9" s="25"/>
    </row>
    <row r="10" spans="1:11" ht="33" customHeight="1" x14ac:dyDescent="0.25">
      <c r="A10" s="14"/>
      <c r="B10" s="22"/>
      <c r="C10" s="23"/>
      <c r="D10" s="23"/>
      <c r="E10" s="23"/>
      <c r="F10" s="24"/>
      <c r="G10" s="23"/>
      <c r="H10" s="23"/>
      <c r="I10" s="24"/>
      <c r="J10" s="23"/>
      <c r="K10" s="25"/>
    </row>
    <row r="11" spans="1:11" ht="20.100000000000001" customHeight="1" x14ac:dyDescent="0.25">
      <c r="A11" s="26" t="s">
        <v>13</v>
      </c>
      <c r="B11" s="27"/>
      <c r="C11" s="28">
        <f>C43</f>
        <v>95</v>
      </c>
      <c r="D11" s="28">
        <f>D43</f>
        <v>28</v>
      </c>
      <c r="E11" s="29">
        <f>E43</f>
        <v>68</v>
      </c>
      <c r="F11" s="24"/>
      <c r="G11" s="28">
        <f>G43</f>
        <v>5</v>
      </c>
      <c r="H11" s="28">
        <f>H43</f>
        <v>2</v>
      </c>
      <c r="I11" s="24"/>
      <c r="J11" s="28">
        <f>J43</f>
        <v>6</v>
      </c>
      <c r="K11" s="25"/>
    </row>
    <row r="12" spans="1:11" ht="20.100000000000001" customHeight="1" x14ac:dyDescent="0.25">
      <c r="A12" s="30" t="s">
        <v>14</v>
      </c>
      <c r="B12" s="27"/>
      <c r="C12" s="31">
        <f>C76</f>
        <v>32</v>
      </c>
      <c r="D12" s="31">
        <f>D76</f>
        <v>32</v>
      </c>
      <c r="E12" s="32">
        <f>E76</f>
        <v>0</v>
      </c>
      <c r="F12" s="24"/>
      <c r="G12" s="31">
        <f>G76</f>
        <v>2</v>
      </c>
      <c r="H12" s="31">
        <f>H76</f>
        <v>3</v>
      </c>
      <c r="I12" s="24"/>
      <c r="J12" s="31">
        <f>J76</f>
        <v>5</v>
      </c>
      <c r="K12" s="25"/>
    </row>
    <row r="13" spans="1:11" ht="20.100000000000001" customHeight="1" x14ac:dyDescent="0.25">
      <c r="A13" s="26" t="s">
        <v>15</v>
      </c>
      <c r="B13" s="27"/>
      <c r="C13" s="28">
        <f>C100</f>
        <v>184</v>
      </c>
      <c r="D13" s="33">
        <f>D100</f>
        <v>101</v>
      </c>
      <c r="E13" s="29">
        <f>E100</f>
        <v>83</v>
      </c>
      <c r="F13" s="24"/>
      <c r="G13" s="28">
        <f>G100</f>
        <v>17</v>
      </c>
      <c r="H13" s="28">
        <f>H100</f>
        <v>14</v>
      </c>
      <c r="I13" s="24"/>
      <c r="J13" s="28">
        <f>J100</f>
        <v>16</v>
      </c>
      <c r="K13" s="25"/>
    </row>
    <row r="14" spans="1:11" ht="20.100000000000001" customHeight="1" x14ac:dyDescent="0.25">
      <c r="A14" s="34" t="s">
        <v>16</v>
      </c>
      <c r="B14" s="35"/>
      <c r="C14" s="36">
        <f>SUM(C11:C13)</f>
        <v>311</v>
      </c>
      <c r="D14" s="36">
        <f>SUM(D11:D13)</f>
        <v>161</v>
      </c>
      <c r="E14" s="37">
        <f>SUM(E11:E13)</f>
        <v>151</v>
      </c>
      <c r="F14" s="38"/>
      <c r="G14" s="36">
        <f>SUM(G11:G13)</f>
        <v>24</v>
      </c>
      <c r="H14" s="36">
        <f>SUM(H11:H13)</f>
        <v>19</v>
      </c>
      <c r="I14" s="38"/>
      <c r="J14" s="36">
        <f>SUM(J11:J13)</f>
        <v>27</v>
      </c>
      <c r="K14" s="25"/>
    </row>
    <row r="15" spans="1:11" s="41" customFormat="1" ht="15" x14ac:dyDescent="0.25">
      <c r="A15" s="39" t="s">
        <v>17</v>
      </c>
      <c r="B15" s="39"/>
      <c r="C15" s="39"/>
      <c r="D15" s="39"/>
      <c r="E15" s="39"/>
      <c r="F15" s="39"/>
      <c r="G15" s="39"/>
      <c r="H15" s="39"/>
      <c r="I15" s="39"/>
      <c r="J15" s="39"/>
      <c r="K15" s="40"/>
    </row>
    <row r="16" spans="1:11" s="41" customFormat="1" ht="15" x14ac:dyDescent="0.25">
      <c r="A16" s="42" t="s">
        <v>18</v>
      </c>
      <c r="B16" s="42"/>
      <c r="C16" s="42"/>
      <c r="D16" s="42"/>
      <c r="E16" s="42"/>
      <c r="F16" s="42"/>
      <c r="G16" s="42"/>
      <c r="H16" s="42"/>
      <c r="I16" s="42"/>
      <c r="J16" s="42"/>
      <c r="K16" s="40"/>
    </row>
    <row r="17" spans="1:20" s="41" customFormat="1" ht="17.25" x14ac:dyDescent="0.25">
      <c r="A17" s="43" t="s">
        <v>19</v>
      </c>
      <c r="B17" s="43"/>
      <c r="C17" s="43"/>
      <c r="D17" s="43"/>
      <c r="E17" s="43"/>
      <c r="F17" s="43"/>
      <c r="G17" s="43"/>
      <c r="H17" s="43"/>
      <c r="I17" s="43"/>
      <c r="J17" s="43"/>
      <c r="K17" s="44"/>
    </row>
    <row r="18" spans="1:20" s="41" customFormat="1" ht="15" x14ac:dyDescent="0.25">
      <c r="A18" s="42"/>
      <c r="B18" s="42"/>
      <c r="C18" s="42"/>
      <c r="D18" s="42"/>
      <c r="E18" s="42"/>
      <c r="F18" s="42"/>
      <c r="G18" s="42"/>
      <c r="H18" s="42"/>
      <c r="I18" s="42"/>
      <c r="J18" s="42"/>
      <c r="K18" s="44"/>
    </row>
    <row r="19" spans="1:20" ht="15.75" customHeight="1" x14ac:dyDescent="0.25">
      <c r="A19" s="11" t="s">
        <v>20</v>
      </c>
      <c r="B19" s="11"/>
      <c r="C19" s="11"/>
      <c r="D19" s="11"/>
      <c r="E19" s="11"/>
      <c r="F19" s="11"/>
      <c r="G19" s="11"/>
      <c r="H19" s="11"/>
      <c r="I19" s="11"/>
      <c r="J19" s="11"/>
      <c r="K19" s="45"/>
    </row>
    <row r="20" spans="1:20" s="47" customFormat="1" ht="15" customHeight="1" x14ac:dyDescent="0.2">
      <c r="A20" s="46"/>
      <c r="B20" s="46"/>
      <c r="C20" s="46"/>
      <c r="D20" s="46"/>
      <c r="E20" s="46"/>
      <c r="F20" s="46"/>
      <c r="G20" s="46"/>
      <c r="H20" s="46"/>
      <c r="I20" s="46"/>
      <c r="J20" s="46"/>
      <c r="K20" s="46"/>
    </row>
    <row r="21" spans="1:20" s="49" customFormat="1" ht="15" x14ac:dyDescent="0.25">
      <c r="A21" s="48" t="str">
        <f>"In "&amp;C25&amp;" through "&amp;G25&amp;", "&amp;D43&amp;" consumers have transitioned from Fairview Developmental Center (FDC) to the community."</f>
        <v>In Fiscal Year 2017-18 through February 2018, 28 consumers have transitioned from Fairview Developmental Center (FDC) to the community.</v>
      </c>
      <c r="B21" s="48"/>
      <c r="C21" s="48"/>
      <c r="D21" s="48"/>
      <c r="E21" s="48"/>
      <c r="F21" s="48"/>
      <c r="G21" s="48"/>
      <c r="H21" s="48"/>
      <c r="I21" s="48"/>
      <c r="J21" s="48"/>
      <c r="K21" s="48"/>
    </row>
    <row r="22" spans="1:20" s="47" customFormat="1" ht="12.75" x14ac:dyDescent="0.2">
      <c r="A22" s="46"/>
      <c r="B22" s="46"/>
      <c r="C22" s="46"/>
      <c r="D22" s="46"/>
      <c r="E22" s="46"/>
      <c r="F22" s="46"/>
      <c r="G22" s="46"/>
      <c r="H22" s="46"/>
      <c r="I22" s="46"/>
      <c r="J22" s="46"/>
      <c r="K22" s="46"/>
    </row>
    <row r="23" spans="1:20" s="49" customFormat="1" ht="32.25" customHeight="1" x14ac:dyDescent="0.25">
      <c r="A23" s="50" t="str">
        <f>IF(H43=1,IF(G43=1,"In "&amp;G25&amp;", "&amp;H43&amp;" consumer from FDC transitioned to the community. In the previous month, Regional Centers (RCs) had projected that "&amp;G43&amp;" consumer from FDC would transition to the community in "&amp;G25&amp;". The projected placements that did not occur this month were due to three consumers' need for a longer transition process.","In "&amp;G25&amp;", "&amp;H43&amp;" consumer from FDC transitioned to the community. In the previous month, Regional Centers (RCs) had projected that "&amp;G43&amp;" consumers from FDC would transition to the community in "&amp;G25&amp;". The projected placements that did not occur this month were due to three consumers' need for a longer transition process."),IF(G43=1,"In "&amp;G25&amp;", "&amp;H43&amp;" consumers from FDC transitioned to the community. In the previous month, Regional Centers (RCs) had projected that "&amp;G43&amp;" consumer from FDC would transition to the community in "&amp;G25&amp;". The projected placements that did not occur this month were due to three consumers' need for a longer transition process.","In "&amp;G25&amp;", "&amp;H43&amp;" consumers from FDC transitioned to the community. In the previous month, Regional Centers (RCs) had projected that "&amp;G43&amp;" consumers from FDC would transition to the community in "&amp;G25&amp;". The projected placements that did not occur this month were due to three consumers' need for a longer transition process."))</f>
        <v>In February 2018, 2 consumers from FDC transitioned to the community. In the previous month, Regional Centers (RCs) had projected that 5 consumers from FDC would transition to the community in February 2018. The projected placements that did not occur this month were due to three consumers' need for a longer transition process.</v>
      </c>
      <c r="B23" s="50"/>
      <c r="C23" s="50"/>
      <c r="D23" s="50"/>
      <c r="E23" s="50"/>
      <c r="F23" s="50"/>
      <c r="G23" s="50"/>
      <c r="H23" s="50"/>
      <c r="I23" s="50"/>
      <c r="J23" s="50"/>
      <c r="K23" s="51"/>
    </row>
    <row r="24" spans="1:20" s="47" customFormat="1" ht="8.25" customHeight="1" x14ac:dyDescent="0.2">
      <c r="A24" s="52"/>
      <c r="B24" s="52"/>
      <c r="C24" s="52"/>
      <c r="D24" s="52"/>
      <c r="E24" s="52"/>
      <c r="F24" s="52"/>
      <c r="G24" s="52"/>
      <c r="H24" s="52"/>
      <c r="I24" s="52"/>
      <c r="J24" s="52"/>
      <c r="K24" s="52"/>
    </row>
    <row r="25" spans="1:20" s="3" customFormat="1" ht="20.100000000000001" customHeight="1" x14ac:dyDescent="0.25">
      <c r="A25" s="53" t="s">
        <v>21</v>
      </c>
      <c r="B25" s="15"/>
      <c r="C25" s="16" t="s">
        <v>5</v>
      </c>
      <c r="D25" s="17"/>
      <c r="E25" s="18"/>
      <c r="F25" s="15"/>
      <c r="G25" s="19" t="s">
        <v>6</v>
      </c>
      <c r="H25" s="20"/>
      <c r="I25" s="15"/>
      <c r="J25" s="21" t="s">
        <v>7</v>
      </c>
    </row>
    <row r="26" spans="1:20" ht="33" customHeight="1" x14ac:dyDescent="0.25">
      <c r="A26" s="53"/>
      <c r="B26" s="22"/>
      <c r="C26" s="23" t="s">
        <v>8</v>
      </c>
      <c r="D26" s="23" t="s">
        <v>9</v>
      </c>
      <c r="E26" s="23" t="s">
        <v>10</v>
      </c>
      <c r="F26" s="24"/>
      <c r="G26" s="23" t="s">
        <v>11</v>
      </c>
      <c r="H26" s="23" t="s">
        <v>12</v>
      </c>
      <c r="I26" s="24"/>
      <c r="J26" s="23" t="s">
        <v>11</v>
      </c>
      <c r="K26" s="25"/>
      <c r="L26" s="3"/>
      <c r="M26" s="3"/>
      <c r="N26" s="3"/>
      <c r="O26" s="3"/>
      <c r="P26" s="3"/>
      <c r="Q26" s="3"/>
      <c r="R26" s="3"/>
      <c r="S26" s="3"/>
      <c r="T26" s="3"/>
    </row>
    <row r="27" spans="1:20" ht="33" customHeight="1" x14ac:dyDescent="0.25">
      <c r="A27" s="53"/>
      <c r="B27" s="22"/>
      <c r="C27" s="23"/>
      <c r="D27" s="23"/>
      <c r="E27" s="23"/>
      <c r="F27" s="24"/>
      <c r="G27" s="23"/>
      <c r="H27" s="23"/>
      <c r="I27" s="24"/>
      <c r="J27" s="23"/>
      <c r="K27" s="25"/>
      <c r="L27" s="3"/>
      <c r="M27" s="3"/>
      <c r="N27" s="3"/>
      <c r="O27" s="3"/>
      <c r="P27" s="3"/>
      <c r="Q27" s="3"/>
      <c r="R27" s="3"/>
      <c r="S27" s="3"/>
      <c r="T27" s="3"/>
    </row>
    <row r="28" spans="1:20" ht="20.100000000000001" customHeight="1" x14ac:dyDescent="0.25">
      <c r="A28" s="54" t="s">
        <v>22</v>
      </c>
      <c r="B28" s="27"/>
      <c r="C28" s="31">
        <v>1</v>
      </c>
      <c r="D28" s="55">
        <v>1</v>
      </c>
      <c r="E28" s="32">
        <f>C28-D28</f>
        <v>0</v>
      </c>
      <c r="F28" s="24"/>
      <c r="G28" s="55">
        <v>0</v>
      </c>
      <c r="H28" s="55">
        <v>0</v>
      </c>
      <c r="I28" s="24"/>
      <c r="J28" s="55">
        <v>0</v>
      </c>
      <c r="K28" s="25"/>
      <c r="L28" s="3"/>
      <c r="M28" s="3"/>
      <c r="N28" s="3"/>
      <c r="O28" s="3"/>
      <c r="P28" s="3"/>
      <c r="Q28" s="3"/>
      <c r="R28" s="3"/>
      <c r="S28" s="3"/>
      <c r="T28" s="3"/>
    </row>
    <row r="29" spans="1:20" ht="20.100000000000001" customHeight="1" x14ac:dyDescent="0.25">
      <c r="A29" s="56" t="s">
        <v>23</v>
      </c>
      <c r="B29" s="27"/>
      <c r="C29" s="28">
        <v>5</v>
      </c>
      <c r="D29" s="57">
        <v>0</v>
      </c>
      <c r="E29" s="29">
        <f t="shared" ref="E29:E42" si="0">C29-D29</f>
        <v>5</v>
      </c>
      <c r="F29" s="24"/>
      <c r="G29" s="57">
        <v>0</v>
      </c>
      <c r="H29" s="57">
        <v>0</v>
      </c>
      <c r="I29" s="24"/>
      <c r="J29" s="57">
        <v>1</v>
      </c>
      <c r="K29" s="25"/>
      <c r="L29" s="3"/>
      <c r="M29" s="3"/>
      <c r="N29" s="3"/>
      <c r="O29" s="3"/>
      <c r="P29" s="3"/>
      <c r="Q29" s="3"/>
      <c r="R29" s="3"/>
      <c r="S29" s="3"/>
      <c r="T29" s="3"/>
    </row>
    <row r="30" spans="1:20" ht="20.100000000000001" customHeight="1" x14ac:dyDescent="0.25">
      <c r="A30" s="54" t="s">
        <v>24</v>
      </c>
      <c r="B30" s="27"/>
      <c r="C30" s="31">
        <v>2</v>
      </c>
      <c r="D30" s="55">
        <v>0</v>
      </c>
      <c r="E30" s="32">
        <f>C30-D30+1</f>
        <v>3</v>
      </c>
      <c r="F30" s="24"/>
      <c r="G30" s="55">
        <v>0</v>
      </c>
      <c r="H30" s="55">
        <v>0</v>
      </c>
      <c r="I30" s="24"/>
      <c r="J30" s="55">
        <v>0</v>
      </c>
      <c r="K30" s="25"/>
      <c r="L30" s="3"/>
      <c r="M30" s="3"/>
      <c r="N30" s="3"/>
      <c r="O30" s="3"/>
      <c r="P30" s="3"/>
      <c r="Q30" s="3"/>
      <c r="R30" s="3"/>
      <c r="S30" s="3"/>
      <c r="T30" s="3"/>
    </row>
    <row r="31" spans="1:20" ht="20.100000000000001" customHeight="1" x14ac:dyDescent="0.25">
      <c r="A31" s="58" t="s">
        <v>25</v>
      </c>
      <c r="B31" s="27"/>
      <c r="C31" s="33">
        <v>0</v>
      </c>
      <c r="D31" s="57">
        <v>0</v>
      </c>
      <c r="E31" s="59">
        <f>C31-D31</f>
        <v>0</v>
      </c>
      <c r="F31" s="24"/>
      <c r="G31" s="33">
        <v>0</v>
      </c>
      <c r="H31" s="33">
        <v>0</v>
      </c>
      <c r="I31" s="24"/>
      <c r="J31" s="33">
        <v>0</v>
      </c>
      <c r="K31" s="60"/>
      <c r="L31" s="3"/>
      <c r="M31" s="3"/>
      <c r="N31" s="3"/>
      <c r="O31" s="3"/>
      <c r="P31" s="3"/>
      <c r="Q31" s="3"/>
      <c r="R31" s="3"/>
      <c r="S31" s="3"/>
      <c r="T31" s="3"/>
    </row>
    <row r="32" spans="1:20" ht="20.100000000000001" customHeight="1" x14ac:dyDescent="0.25">
      <c r="A32" s="54" t="s">
        <v>26</v>
      </c>
      <c r="B32" s="27"/>
      <c r="C32" s="31">
        <v>3</v>
      </c>
      <c r="D32" s="55">
        <v>3</v>
      </c>
      <c r="E32" s="32">
        <f t="shared" si="0"/>
        <v>0</v>
      </c>
      <c r="F32" s="24"/>
      <c r="G32" s="55">
        <v>1</v>
      </c>
      <c r="H32" s="55">
        <v>1</v>
      </c>
      <c r="I32" s="24"/>
      <c r="J32" s="55">
        <v>0</v>
      </c>
      <c r="K32" s="25"/>
      <c r="L32" s="3"/>
      <c r="M32" s="3"/>
      <c r="N32" s="3"/>
      <c r="O32" s="3"/>
      <c r="P32" s="3"/>
      <c r="Q32" s="3"/>
      <c r="R32" s="3"/>
      <c r="S32" s="3"/>
      <c r="T32" s="3"/>
    </row>
    <row r="33" spans="1:22" ht="20.100000000000001" customHeight="1" x14ac:dyDescent="0.25">
      <c r="A33" s="56" t="s">
        <v>27</v>
      </c>
      <c r="B33" s="27"/>
      <c r="C33" s="28">
        <v>4</v>
      </c>
      <c r="D33" s="57">
        <v>1</v>
      </c>
      <c r="E33" s="29">
        <f t="shared" si="0"/>
        <v>3</v>
      </c>
      <c r="F33" s="24"/>
      <c r="G33" s="57">
        <v>0</v>
      </c>
      <c r="H33" s="57">
        <v>0</v>
      </c>
      <c r="I33" s="24"/>
      <c r="J33" s="57">
        <v>0</v>
      </c>
      <c r="K33" s="25"/>
      <c r="L33" s="3"/>
      <c r="M33" s="3"/>
      <c r="N33" s="3"/>
      <c r="O33" s="3"/>
      <c r="P33" s="3"/>
      <c r="Q33" s="3"/>
      <c r="R33" s="3"/>
      <c r="S33" s="3"/>
      <c r="T33" s="3"/>
    </row>
    <row r="34" spans="1:22" ht="20.100000000000001" customHeight="1" x14ac:dyDescent="0.25">
      <c r="A34" s="54" t="s">
        <v>28</v>
      </c>
      <c r="B34" s="27"/>
      <c r="C34" s="31">
        <v>6</v>
      </c>
      <c r="D34" s="55">
        <v>3</v>
      </c>
      <c r="E34" s="32">
        <f t="shared" si="0"/>
        <v>3</v>
      </c>
      <c r="F34" s="24"/>
      <c r="G34" s="55">
        <v>0</v>
      </c>
      <c r="H34" s="55">
        <v>0</v>
      </c>
      <c r="I34" s="24"/>
      <c r="J34" s="55">
        <v>0</v>
      </c>
      <c r="K34" s="25"/>
      <c r="L34" s="3"/>
      <c r="M34" s="3"/>
      <c r="N34" s="3"/>
      <c r="O34" s="3"/>
      <c r="P34" s="3"/>
      <c r="Q34" s="3"/>
      <c r="R34" s="3"/>
      <c r="S34" s="3"/>
      <c r="T34" s="3"/>
    </row>
    <row r="35" spans="1:22" ht="20.100000000000001" customHeight="1" x14ac:dyDescent="0.25">
      <c r="A35" s="56" t="s">
        <v>29</v>
      </c>
      <c r="B35" s="27"/>
      <c r="C35" s="28">
        <v>0</v>
      </c>
      <c r="D35" s="57">
        <v>0</v>
      </c>
      <c r="E35" s="29">
        <v>0</v>
      </c>
      <c r="F35" s="24"/>
      <c r="G35" s="57">
        <v>0</v>
      </c>
      <c r="H35" s="57">
        <v>0</v>
      </c>
      <c r="I35" s="24"/>
      <c r="J35" s="57">
        <v>0</v>
      </c>
      <c r="K35" s="60"/>
      <c r="L35" s="49"/>
      <c r="M35" s="49"/>
      <c r="N35" s="49"/>
      <c r="O35" s="49"/>
      <c r="P35" s="49"/>
      <c r="Q35" s="49"/>
      <c r="R35" s="49"/>
      <c r="S35" s="49"/>
      <c r="T35" s="49"/>
      <c r="U35" s="49"/>
      <c r="V35" s="49"/>
    </row>
    <row r="36" spans="1:22" ht="20.100000000000001" customHeight="1" x14ac:dyDescent="0.25">
      <c r="A36" s="61" t="s">
        <v>30</v>
      </c>
      <c r="B36" s="27"/>
      <c r="C36" s="31">
        <v>35</v>
      </c>
      <c r="D36" s="55">
        <v>2</v>
      </c>
      <c r="E36" s="32">
        <f t="shared" si="0"/>
        <v>33</v>
      </c>
      <c r="F36" s="24"/>
      <c r="G36" s="55">
        <v>2</v>
      </c>
      <c r="H36" s="55">
        <v>0</v>
      </c>
      <c r="I36" s="24"/>
      <c r="J36" s="55">
        <v>4</v>
      </c>
      <c r="K36" s="25"/>
      <c r="L36" s="3"/>
      <c r="M36" s="3"/>
      <c r="N36" s="3"/>
      <c r="O36" s="3"/>
      <c r="P36" s="3"/>
      <c r="Q36" s="3"/>
      <c r="R36" s="3"/>
      <c r="S36" s="3"/>
      <c r="T36" s="3"/>
    </row>
    <row r="37" spans="1:22" ht="20.100000000000001" customHeight="1" x14ac:dyDescent="0.25">
      <c r="A37" s="56" t="s">
        <v>31</v>
      </c>
      <c r="B37" s="27"/>
      <c r="C37" s="28">
        <v>1</v>
      </c>
      <c r="D37" s="57">
        <v>0</v>
      </c>
      <c r="E37" s="29">
        <f t="shared" si="0"/>
        <v>1</v>
      </c>
      <c r="F37" s="24"/>
      <c r="G37" s="57">
        <v>0</v>
      </c>
      <c r="H37" s="57">
        <v>0</v>
      </c>
      <c r="I37" s="24"/>
      <c r="J37" s="57">
        <v>0</v>
      </c>
      <c r="K37" s="25"/>
      <c r="L37" s="3"/>
      <c r="M37" s="3"/>
      <c r="N37" s="3"/>
      <c r="O37" s="3"/>
      <c r="P37" s="3"/>
      <c r="Q37" s="3"/>
      <c r="R37" s="3"/>
      <c r="S37" s="3"/>
      <c r="T37" s="3"/>
    </row>
    <row r="38" spans="1:22" ht="20.100000000000001" customHeight="1" x14ac:dyDescent="0.25">
      <c r="A38" s="54" t="s">
        <v>32</v>
      </c>
      <c r="B38" s="27"/>
      <c r="C38" s="31">
        <v>7</v>
      </c>
      <c r="D38" s="55">
        <v>5</v>
      </c>
      <c r="E38" s="32">
        <f t="shared" si="0"/>
        <v>2</v>
      </c>
      <c r="F38" s="24"/>
      <c r="G38" s="55">
        <v>0</v>
      </c>
      <c r="H38" s="55">
        <v>0</v>
      </c>
      <c r="I38" s="24"/>
      <c r="J38" s="55">
        <v>1</v>
      </c>
      <c r="K38" s="25"/>
      <c r="L38" s="3"/>
      <c r="M38" s="3"/>
      <c r="N38" s="3"/>
      <c r="O38" s="3"/>
      <c r="P38" s="3"/>
      <c r="Q38" s="3"/>
      <c r="R38" s="3"/>
      <c r="S38" s="3"/>
      <c r="T38" s="3"/>
    </row>
    <row r="39" spans="1:22" ht="20.100000000000001" customHeight="1" x14ac:dyDescent="0.25">
      <c r="A39" s="56" t="s">
        <v>33</v>
      </c>
      <c r="B39" s="27"/>
      <c r="C39" s="33">
        <v>15</v>
      </c>
      <c r="D39" s="62">
        <v>5</v>
      </c>
      <c r="E39" s="59">
        <f t="shared" si="0"/>
        <v>10</v>
      </c>
      <c r="F39" s="24"/>
      <c r="G39" s="33">
        <v>2</v>
      </c>
      <c r="H39" s="33">
        <v>1</v>
      </c>
      <c r="I39" s="24"/>
      <c r="J39" s="33">
        <v>0</v>
      </c>
      <c r="K39" s="25"/>
    </row>
    <row r="40" spans="1:22" ht="20.100000000000001" customHeight="1" x14ac:dyDescent="0.25">
      <c r="A40" s="30" t="s">
        <v>34</v>
      </c>
      <c r="B40" s="27"/>
      <c r="C40" s="31">
        <v>5</v>
      </c>
      <c r="D40" s="55">
        <v>3</v>
      </c>
      <c r="E40" s="32">
        <f t="shared" si="0"/>
        <v>2</v>
      </c>
      <c r="F40" s="24"/>
      <c r="G40" s="31">
        <v>0</v>
      </c>
      <c r="H40" s="31">
        <v>0</v>
      </c>
      <c r="I40" s="24"/>
      <c r="J40" s="31">
        <v>0</v>
      </c>
      <c r="K40" s="25"/>
    </row>
    <row r="41" spans="1:22" ht="20.100000000000001" customHeight="1" x14ac:dyDescent="0.25">
      <c r="A41" s="58" t="s">
        <v>35</v>
      </c>
      <c r="B41" s="27"/>
      <c r="C41" s="33">
        <v>5</v>
      </c>
      <c r="D41" s="57">
        <v>0</v>
      </c>
      <c r="E41" s="59">
        <f t="shared" si="0"/>
        <v>5</v>
      </c>
      <c r="F41" s="24"/>
      <c r="G41" s="33">
        <v>0</v>
      </c>
      <c r="H41" s="33">
        <v>0</v>
      </c>
      <c r="I41" s="24"/>
      <c r="J41" s="33">
        <v>0</v>
      </c>
      <c r="K41" s="25"/>
    </row>
    <row r="42" spans="1:22" ht="20.100000000000001" customHeight="1" x14ac:dyDescent="0.25">
      <c r="A42" s="30" t="s">
        <v>36</v>
      </c>
      <c r="B42" s="27"/>
      <c r="C42" s="31">
        <v>6</v>
      </c>
      <c r="D42" s="55">
        <v>5</v>
      </c>
      <c r="E42" s="32">
        <f t="shared" si="0"/>
        <v>1</v>
      </c>
      <c r="F42" s="24"/>
      <c r="G42" s="31">
        <v>0</v>
      </c>
      <c r="H42" s="31">
        <v>0</v>
      </c>
      <c r="I42" s="24"/>
      <c r="J42" s="31">
        <v>0</v>
      </c>
      <c r="K42" s="25"/>
    </row>
    <row r="43" spans="1:22" ht="20.100000000000001" customHeight="1" x14ac:dyDescent="0.25">
      <c r="A43" s="34" t="s">
        <v>16</v>
      </c>
      <c r="B43" s="35"/>
      <c r="C43" s="36">
        <f>SUM(C28:C42)</f>
        <v>95</v>
      </c>
      <c r="D43" s="36">
        <f>SUM(D28:D42)</f>
        <v>28</v>
      </c>
      <c r="E43" s="37">
        <f>SUM(E28:E42)</f>
        <v>68</v>
      </c>
      <c r="F43" s="38"/>
      <c r="G43" s="36">
        <f>SUM(G28:G42)</f>
        <v>5</v>
      </c>
      <c r="H43" s="36">
        <f>SUM(H28:H42)</f>
        <v>2</v>
      </c>
      <c r="I43" s="38"/>
      <c r="J43" s="36">
        <f>SUM(J28:J42)</f>
        <v>6</v>
      </c>
      <c r="K43" s="63"/>
    </row>
    <row r="44" spans="1:22" s="41" customFormat="1" ht="15" x14ac:dyDescent="0.25">
      <c r="A44" s="39" t="s">
        <v>17</v>
      </c>
      <c r="B44" s="39"/>
      <c r="C44" s="39"/>
      <c r="D44" s="39"/>
      <c r="E44" s="39"/>
      <c r="F44" s="39"/>
      <c r="G44" s="39"/>
      <c r="H44" s="39"/>
      <c r="I44" s="39"/>
      <c r="J44" s="39"/>
      <c r="K44" s="40"/>
    </row>
    <row r="45" spans="1:22" s="41" customFormat="1" ht="15" x14ac:dyDescent="0.25">
      <c r="A45" s="43" t="s">
        <v>37</v>
      </c>
      <c r="B45" s="43"/>
      <c r="C45" s="43"/>
      <c r="D45" s="43"/>
      <c r="E45" s="43"/>
      <c r="F45" s="43"/>
      <c r="G45" s="43"/>
      <c r="H45" s="43"/>
      <c r="I45" s="43"/>
      <c r="J45" s="43"/>
      <c r="K45" s="40"/>
    </row>
    <row r="46" spans="1:22" s="41" customFormat="1" ht="17.25" x14ac:dyDescent="0.25">
      <c r="A46" s="43" t="s">
        <v>19</v>
      </c>
      <c r="B46" s="43"/>
      <c r="C46" s="43"/>
      <c r="D46" s="43"/>
      <c r="E46" s="43"/>
      <c r="F46" s="43"/>
      <c r="G46" s="43"/>
      <c r="H46" s="43"/>
      <c r="I46" s="43"/>
      <c r="J46" s="43"/>
      <c r="K46" s="44"/>
    </row>
    <row r="47" spans="1:22" s="41" customFormat="1" ht="15" x14ac:dyDescent="0.25">
      <c r="A47" s="64"/>
      <c r="B47" s="43"/>
      <c r="C47" s="43"/>
      <c r="D47" s="43"/>
      <c r="E47" s="43"/>
      <c r="F47" s="43"/>
      <c r="G47" s="43"/>
      <c r="H47" s="43"/>
      <c r="I47" s="43"/>
      <c r="J47" s="43"/>
      <c r="K47" s="44"/>
    </row>
    <row r="48" spans="1:22" s="41" customFormat="1" ht="15" x14ac:dyDescent="0.25">
      <c r="A48" s="65"/>
      <c r="B48" s="66"/>
      <c r="C48" s="66"/>
      <c r="D48" s="66"/>
      <c r="E48" s="66"/>
      <c r="F48" s="66"/>
      <c r="G48" s="66"/>
      <c r="H48" s="66"/>
      <c r="I48" s="66"/>
      <c r="J48" s="66"/>
      <c r="K48" s="44"/>
    </row>
    <row r="49" spans="1:22" ht="15.75" customHeight="1" x14ac:dyDescent="0.25">
      <c r="A49" s="11" t="s">
        <v>38</v>
      </c>
      <c r="B49" s="11"/>
      <c r="C49" s="11"/>
      <c r="D49" s="11"/>
      <c r="E49" s="11"/>
      <c r="F49" s="11"/>
      <c r="G49" s="11"/>
      <c r="H49" s="11"/>
      <c r="I49" s="11"/>
      <c r="J49" s="11"/>
      <c r="K49" s="45"/>
    </row>
    <row r="50" spans="1:22" s="68" customFormat="1" ht="15" customHeight="1" x14ac:dyDescent="0.2">
      <c r="A50" s="46"/>
      <c r="B50" s="46"/>
      <c r="C50" s="46"/>
      <c r="D50" s="46"/>
      <c r="E50" s="46"/>
      <c r="F50" s="46"/>
      <c r="G50" s="46"/>
      <c r="H50" s="46"/>
      <c r="I50" s="46"/>
      <c r="J50" s="46"/>
      <c r="K50" s="67"/>
    </row>
    <row r="51" spans="1:22" s="49" customFormat="1" ht="15.75" customHeight="1" x14ac:dyDescent="0.25">
      <c r="A51" s="48" t="str">
        <f>"In "&amp;C55&amp;" through "&amp;G55&amp;", "&amp;D76&amp;" consumers have transitioned from Porterville Developmental Center (PDC) to the community."</f>
        <v>In Fiscal Year 2017-18 through February 2018, 32 consumers have transitioned from Porterville Developmental Center (PDC) to the community.</v>
      </c>
      <c r="B51" s="48"/>
      <c r="C51" s="48"/>
      <c r="D51" s="48"/>
      <c r="E51" s="48"/>
      <c r="F51" s="48"/>
      <c r="G51" s="48"/>
      <c r="H51" s="48"/>
      <c r="I51" s="48"/>
      <c r="J51" s="48"/>
      <c r="K51" s="48"/>
    </row>
    <row r="52" spans="1:22" s="47" customFormat="1" ht="12.75" x14ac:dyDescent="0.2">
      <c r="A52" s="46"/>
      <c r="B52" s="46"/>
      <c r="C52" s="46"/>
      <c r="D52" s="46"/>
      <c r="E52" s="46"/>
      <c r="F52" s="46"/>
      <c r="G52" s="46"/>
      <c r="H52" s="46"/>
      <c r="I52" s="46"/>
      <c r="J52" s="46"/>
      <c r="K52" s="46"/>
    </row>
    <row r="53" spans="1:22" s="49" customFormat="1" ht="30" customHeight="1" x14ac:dyDescent="0.25">
      <c r="A53" s="50" t="str">
        <f>IF(H76=1,IF(G76=1,"In "&amp;G55&amp;", "&amp;H76&amp;" consumer from PDC transitioned to the community. In the previous month, Regional Centers (RCs) had projected that "&amp;G76&amp;" consumer from PDC would transition to the community in "&amp;G55&amp;".","In "&amp;G55&amp;", "&amp;H76&amp;" consumer from PDC transitioned to the community. In the previous month, Regional Centers (RCs) had projected that "&amp;G76&amp;" consumers from PDC would transition to the community in "&amp;G55&amp;". "),IF(G76=1,"In "&amp;G55&amp;", "&amp;H76&amp;" consumers from PDC transitioned to the community. In the previous month, Regional Centers (RCs) had projected that "&amp;G76&amp;" consumer from PDC would transition to the community in "&amp;G55&amp;". ","In "&amp;G55&amp;", "&amp;H76&amp;" consumers from PDC transitioned to the community. In the previous month, Regional Centers (RCs) had projected that "&amp;G76&amp;" consumers from PDC would transition to the community in "&amp;G55&amp;"."))</f>
        <v>In February 2018, 3 consumers from PDC transitioned to the community. In the previous month, Regional Centers (RCs) had projected that 2 consumers from PDC would transition to the community in February 2018.</v>
      </c>
      <c r="B53" s="50"/>
      <c r="C53" s="50"/>
      <c r="D53" s="50"/>
      <c r="E53" s="50"/>
      <c r="F53" s="50"/>
      <c r="G53" s="50"/>
      <c r="H53" s="50"/>
      <c r="I53" s="50"/>
      <c r="J53" s="50"/>
      <c r="K53" s="51"/>
    </row>
    <row r="54" spans="1:22" s="47" customFormat="1" ht="12.75" x14ac:dyDescent="0.2">
      <c r="A54" s="52"/>
      <c r="B54" s="52"/>
      <c r="C54" s="52"/>
      <c r="D54" s="52"/>
      <c r="E54" s="52"/>
      <c r="F54" s="52"/>
      <c r="G54" s="52"/>
      <c r="H54" s="52"/>
      <c r="I54" s="52"/>
      <c r="J54" s="52"/>
      <c r="K54" s="52"/>
    </row>
    <row r="55" spans="1:22" s="3" customFormat="1" ht="20.100000000000001" customHeight="1" x14ac:dyDescent="0.25">
      <c r="A55" s="53" t="s">
        <v>21</v>
      </c>
      <c r="B55" s="15"/>
      <c r="C55" s="16" t="s">
        <v>5</v>
      </c>
      <c r="D55" s="17"/>
      <c r="E55" s="18"/>
      <c r="F55" s="15"/>
      <c r="G55" s="19" t="s">
        <v>6</v>
      </c>
      <c r="H55" s="20"/>
      <c r="I55" s="15"/>
      <c r="J55" s="21" t="s">
        <v>7</v>
      </c>
    </row>
    <row r="56" spans="1:22" ht="33" customHeight="1" x14ac:dyDescent="0.25">
      <c r="A56" s="53"/>
      <c r="B56" s="22"/>
      <c r="C56" s="23" t="s">
        <v>8</v>
      </c>
      <c r="D56" s="23" t="s">
        <v>9</v>
      </c>
      <c r="E56" s="23" t="s">
        <v>39</v>
      </c>
      <c r="F56" s="24"/>
      <c r="G56" s="23" t="s">
        <v>11</v>
      </c>
      <c r="H56" s="23" t="s">
        <v>12</v>
      </c>
      <c r="I56" s="24"/>
      <c r="J56" s="69" t="s">
        <v>11</v>
      </c>
      <c r="K56" s="25"/>
    </row>
    <row r="57" spans="1:22" ht="33" customHeight="1" x14ac:dyDescent="0.25">
      <c r="A57" s="53"/>
      <c r="B57" s="22"/>
      <c r="C57" s="23"/>
      <c r="D57" s="23"/>
      <c r="E57" s="23"/>
      <c r="F57" s="24"/>
      <c r="G57" s="23"/>
      <c r="H57" s="23"/>
      <c r="I57" s="24"/>
      <c r="J57" s="70"/>
      <c r="K57" s="25"/>
    </row>
    <row r="58" spans="1:22" ht="20.100000000000001" customHeight="1" x14ac:dyDescent="0.25">
      <c r="A58" s="54" t="s">
        <v>22</v>
      </c>
      <c r="B58" s="27"/>
      <c r="C58" s="31">
        <v>1</v>
      </c>
      <c r="D58" s="55">
        <v>3</v>
      </c>
      <c r="E58" s="32">
        <f>C58-D58</f>
        <v>-2</v>
      </c>
      <c r="F58" s="24"/>
      <c r="G58" s="55">
        <v>0</v>
      </c>
      <c r="H58" s="55">
        <v>0</v>
      </c>
      <c r="I58" s="24"/>
      <c r="J58" s="55">
        <v>1</v>
      </c>
      <c r="K58" s="25"/>
      <c r="L58" s="71"/>
    </row>
    <row r="59" spans="1:22" ht="20.100000000000001" customHeight="1" x14ac:dyDescent="0.25">
      <c r="A59" s="56" t="s">
        <v>40</v>
      </c>
      <c r="B59" s="27"/>
      <c r="C59" s="28">
        <v>10</v>
      </c>
      <c r="D59" s="57">
        <v>20</v>
      </c>
      <c r="E59" s="29">
        <f t="shared" ref="E59:E75" si="1">C59-D59</f>
        <v>-10</v>
      </c>
      <c r="F59" s="24"/>
      <c r="G59" s="57">
        <v>1</v>
      </c>
      <c r="H59" s="57">
        <v>3</v>
      </c>
      <c r="I59" s="24"/>
      <c r="J59" s="57">
        <v>2</v>
      </c>
      <c r="K59" s="25"/>
      <c r="L59" s="71"/>
    </row>
    <row r="60" spans="1:22" ht="20.100000000000001" customHeight="1" x14ac:dyDescent="0.25">
      <c r="A60" s="54" t="s">
        <v>23</v>
      </c>
      <c r="B60" s="27"/>
      <c r="C60" s="31">
        <v>0</v>
      </c>
      <c r="D60" s="55">
        <v>1</v>
      </c>
      <c r="E60" s="32">
        <f>C60-D60</f>
        <v>-1</v>
      </c>
      <c r="F60" s="24"/>
      <c r="G60" s="55">
        <v>0</v>
      </c>
      <c r="H60" s="55">
        <v>0</v>
      </c>
      <c r="I60" s="24"/>
      <c r="J60" s="55">
        <v>0</v>
      </c>
      <c r="K60" s="25"/>
    </row>
    <row r="61" spans="1:22" ht="20.100000000000001" customHeight="1" x14ac:dyDescent="0.25">
      <c r="A61" s="56" t="s">
        <v>41</v>
      </c>
      <c r="B61" s="27"/>
      <c r="C61" s="33">
        <v>0</v>
      </c>
      <c r="D61" s="62">
        <v>1</v>
      </c>
      <c r="E61" s="59">
        <f t="shared" si="1"/>
        <v>-1</v>
      </c>
      <c r="F61" s="24"/>
      <c r="G61" s="33">
        <v>0</v>
      </c>
      <c r="H61" s="33">
        <v>0</v>
      </c>
      <c r="I61" s="24"/>
      <c r="J61" s="33">
        <v>0</v>
      </c>
      <c r="K61" s="25"/>
      <c r="L61" s="71"/>
    </row>
    <row r="62" spans="1:22" ht="20.100000000000001" customHeight="1" x14ac:dyDescent="0.25">
      <c r="A62" s="54" t="s">
        <v>42</v>
      </c>
      <c r="B62" s="27"/>
      <c r="C62" s="31">
        <v>1</v>
      </c>
      <c r="D62" s="55">
        <v>0</v>
      </c>
      <c r="E62" s="32">
        <f t="shared" si="1"/>
        <v>1</v>
      </c>
      <c r="F62" s="24"/>
      <c r="G62" s="55">
        <v>0</v>
      </c>
      <c r="H62" s="55">
        <v>0</v>
      </c>
      <c r="I62" s="24"/>
      <c r="J62" s="55">
        <v>0</v>
      </c>
      <c r="K62" s="25"/>
      <c r="L62" s="71"/>
    </row>
    <row r="63" spans="1:22" ht="20.100000000000001" customHeight="1" x14ac:dyDescent="0.25">
      <c r="A63" s="56" t="s">
        <v>25</v>
      </c>
      <c r="B63" s="27"/>
      <c r="C63" s="28">
        <v>0</v>
      </c>
      <c r="D63" s="57">
        <v>0</v>
      </c>
      <c r="E63" s="29">
        <f t="shared" si="1"/>
        <v>0</v>
      </c>
      <c r="F63" s="24"/>
      <c r="G63" s="57">
        <v>0</v>
      </c>
      <c r="H63" s="57">
        <v>0</v>
      </c>
      <c r="I63" s="24"/>
      <c r="J63" s="57">
        <v>2</v>
      </c>
      <c r="K63" s="25"/>
      <c r="L63" s="49"/>
      <c r="M63" s="49"/>
      <c r="N63" s="49"/>
      <c r="O63" s="49"/>
      <c r="P63" s="49"/>
      <c r="Q63" s="49"/>
      <c r="R63" s="49"/>
      <c r="S63" s="49"/>
      <c r="T63" s="49"/>
      <c r="U63" s="49"/>
      <c r="V63" s="49"/>
    </row>
    <row r="64" spans="1:22" ht="20.100000000000001" customHeight="1" x14ac:dyDescent="0.25">
      <c r="A64" s="54" t="s">
        <v>27</v>
      </c>
      <c r="B64" s="27"/>
      <c r="C64" s="31">
        <v>1</v>
      </c>
      <c r="D64" s="55">
        <v>0</v>
      </c>
      <c r="E64" s="32">
        <f t="shared" si="1"/>
        <v>1</v>
      </c>
      <c r="F64" s="24"/>
      <c r="G64" s="55">
        <v>0</v>
      </c>
      <c r="H64" s="55">
        <v>0</v>
      </c>
      <c r="I64" s="24"/>
      <c r="J64" s="55">
        <v>0</v>
      </c>
      <c r="K64" s="25"/>
      <c r="L64" s="71"/>
    </row>
    <row r="65" spans="1:22" ht="20.100000000000001" customHeight="1" x14ac:dyDescent="0.25">
      <c r="A65" s="56" t="s">
        <v>43</v>
      </c>
      <c r="B65" s="27"/>
      <c r="C65" s="33">
        <v>7</v>
      </c>
      <c r="D65" s="62">
        <v>3</v>
      </c>
      <c r="E65" s="59">
        <f t="shared" si="1"/>
        <v>4</v>
      </c>
      <c r="F65" s="24"/>
      <c r="G65" s="33">
        <v>0</v>
      </c>
      <c r="H65" s="33">
        <v>0</v>
      </c>
      <c r="I65" s="24"/>
      <c r="J65" s="57">
        <v>0</v>
      </c>
      <c r="K65" s="25"/>
      <c r="L65" s="71"/>
    </row>
    <row r="66" spans="1:22" ht="20.100000000000001" customHeight="1" x14ac:dyDescent="0.25">
      <c r="A66" s="54" t="s">
        <v>28</v>
      </c>
      <c r="B66" s="27"/>
      <c r="C66" s="31">
        <v>1</v>
      </c>
      <c r="D66" s="55">
        <v>0</v>
      </c>
      <c r="E66" s="32">
        <f t="shared" si="1"/>
        <v>1</v>
      </c>
      <c r="F66" s="24"/>
      <c r="G66" s="55">
        <v>0</v>
      </c>
      <c r="H66" s="55">
        <v>0</v>
      </c>
      <c r="I66" s="24"/>
      <c r="J66" s="55">
        <v>0</v>
      </c>
      <c r="K66" s="25"/>
      <c r="L66" s="71"/>
    </row>
    <row r="67" spans="1:22" ht="20.100000000000001" customHeight="1" x14ac:dyDescent="0.25">
      <c r="A67" s="56" t="s">
        <v>29</v>
      </c>
      <c r="B67" s="27"/>
      <c r="C67" s="28">
        <v>0</v>
      </c>
      <c r="D67" s="57">
        <v>0</v>
      </c>
      <c r="E67" s="29">
        <v>0</v>
      </c>
      <c r="F67" s="24"/>
      <c r="G67" s="57">
        <v>0</v>
      </c>
      <c r="H67" s="57">
        <v>0</v>
      </c>
      <c r="I67" s="24"/>
      <c r="J67" s="57">
        <v>0</v>
      </c>
      <c r="K67" s="25"/>
      <c r="L67" s="49"/>
      <c r="M67" s="49"/>
      <c r="N67" s="49"/>
      <c r="O67" s="49"/>
      <c r="P67" s="49"/>
      <c r="Q67" s="49"/>
      <c r="R67" s="49"/>
      <c r="S67" s="49"/>
      <c r="T67" s="49"/>
      <c r="U67" s="49"/>
      <c r="V67" s="49"/>
    </row>
    <row r="68" spans="1:22" ht="20.100000000000001" customHeight="1" x14ac:dyDescent="0.25">
      <c r="A68" s="61" t="s">
        <v>44</v>
      </c>
      <c r="B68" s="27"/>
      <c r="C68" s="31">
        <v>1</v>
      </c>
      <c r="D68" s="55">
        <v>0</v>
      </c>
      <c r="E68" s="32">
        <f t="shared" si="1"/>
        <v>1</v>
      </c>
      <c r="F68" s="24"/>
      <c r="G68" s="55">
        <v>0</v>
      </c>
      <c r="H68" s="55">
        <v>0</v>
      </c>
      <c r="I68" s="24"/>
      <c r="J68" s="55">
        <v>0</v>
      </c>
      <c r="K68" s="25"/>
      <c r="L68" s="71"/>
    </row>
    <row r="69" spans="1:22" ht="20.100000000000001" customHeight="1" x14ac:dyDescent="0.25">
      <c r="A69" s="56" t="s">
        <v>31</v>
      </c>
      <c r="B69" s="27"/>
      <c r="C69" s="33">
        <v>2</v>
      </c>
      <c r="D69" s="62">
        <v>0</v>
      </c>
      <c r="E69" s="59">
        <f t="shared" si="1"/>
        <v>2</v>
      </c>
      <c r="F69" s="24"/>
      <c r="G69" s="33">
        <v>0</v>
      </c>
      <c r="H69" s="33">
        <v>0</v>
      </c>
      <c r="I69" s="24"/>
      <c r="J69" s="33">
        <v>0</v>
      </c>
      <c r="K69" s="25"/>
      <c r="L69" s="71"/>
    </row>
    <row r="70" spans="1:22" ht="20.100000000000001" customHeight="1" x14ac:dyDescent="0.25">
      <c r="A70" s="54" t="s">
        <v>32</v>
      </c>
      <c r="B70" s="27"/>
      <c r="C70" s="31">
        <v>3</v>
      </c>
      <c r="D70" s="55">
        <v>0</v>
      </c>
      <c r="E70" s="32">
        <f t="shared" si="1"/>
        <v>3</v>
      </c>
      <c r="F70" s="24"/>
      <c r="G70" s="55">
        <v>0</v>
      </c>
      <c r="H70" s="55">
        <v>0</v>
      </c>
      <c r="I70" s="24"/>
      <c r="J70" s="31">
        <v>0</v>
      </c>
      <c r="K70" s="25"/>
      <c r="L70" s="71"/>
    </row>
    <row r="71" spans="1:22" ht="20.100000000000001" customHeight="1" x14ac:dyDescent="0.25">
      <c r="A71" s="56" t="s">
        <v>33</v>
      </c>
      <c r="B71" s="27"/>
      <c r="C71" s="33">
        <v>0</v>
      </c>
      <c r="D71" s="62">
        <v>0</v>
      </c>
      <c r="E71" s="59">
        <v>0</v>
      </c>
      <c r="F71" s="24"/>
      <c r="G71" s="33">
        <v>0</v>
      </c>
      <c r="H71" s="33">
        <v>0</v>
      </c>
      <c r="I71" s="24"/>
      <c r="J71" s="33">
        <v>0</v>
      </c>
      <c r="K71" s="60"/>
    </row>
    <row r="72" spans="1:22" ht="20.100000000000001" customHeight="1" x14ac:dyDescent="0.25">
      <c r="A72" s="30" t="s">
        <v>34</v>
      </c>
      <c r="B72" s="27"/>
      <c r="C72" s="31">
        <v>0</v>
      </c>
      <c r="D72" s="55">
        <v>0</v>
      </c>
      <c r="E72" s="32">
        <f>C72-D72</f>
        <v>0</v>
      </c>
      <c r="F72" s="24"/>
      <c r="G72" s="31">
        <v>0</v>
      </c>
      <c r="H72" s="31">
        <v>0</v>
      </c>
      <c r="I72" s="24"/>
      <c r="J72" s="55">
        <v>0</v>
      </c>
      <c r="K72" s="60"/>
    </row>
    <row r="73" spans="1:22" ht="20.100000000000001" customHeight="1" x14ac:dyDescent="0.25">
      <c r="A73" s="56" t="s">
        <v>35</v>
      </c>
      <c r="B73" s="27"/>
      <c r="C73" s="33">
        <v>1</v>
      </c>
      <c r="D73" s="62">
        <v>2</v>
      </c>
      <c r="E73" s="59">
        <f t="shared" si="1"/>
        <v>-1</v>
      </c>
      <c r="F73" s="24"/>
      <c r="G73" s="33">
        <v>0</v>
      </c>
      <c r="H73" s="33">
        <v>0</v>
      </c>
      <c r="I73" s="24"/>
      <c r="J73" s="57">
        <v>0</v>
      </c>
      <c r="K73" s="25"/>
      <c r="L73" s="71"/>
    </row>
    <row r="74" spans="1:22" ht="20.100000000000001" customHeight="1" x14ac:dyDescent="0.25">
      <c r="A74" s="54" t="s">
        <v>45</v>
      </c>
      <c r="B74" s="27"/>
      <c r="C74" s="31">
        <v>3</v>
      </c>
      <c r="D74" s="55">
        <v>2</v>
      </c>
      <c r="E74" s="32">
        <f t="shared" si="1"/>
        <v>1</v>
      </c>
      <c r="F74" s="24"/>
      <c r="G74" s="55">
        <v>1</v>
      </c>
      <c r="H74" s="55">
        <v>0</v>
      </c>
      <c r="I74" s="24"/>
      <c r="J74" s="55">
        <v>0</v>
      </c>
      <c r="K74" s="25"/>
      <c r="L74" s="71"/>
    </row>
    <row r="75" spans="1:22" ht="20.100000000000001" customHeight="1" x14ac:dyDescent="0.25">
      <c r="A75" s="58" t="s">
        <v>36</v>
      </c>
      <c r="B75" s="27"/>
      <c r="C75" s="28">
        <v>1</v>
      </c>
      <c r="D75" s="57">
        <v>0</v>
      </c>
      <c r="E75" s="29">
        <f t="shared" si="1"/>
        <v>1</v>
      </c>
      <c r="F75" s="24"/>
      <c r="G75" s="57">
        <v>0</v>
      </c>
      <c r="H75" s="57">
        <v>0</v>
      </c>
      <c r="I75" s="24"/>
      <c r="J75" s="33">
        <v>0</v>
      </c>
      <c r="K75" s="25"/>
      <c r="L75" s="71"/>
    </row>
    <row r="76" spans="1:22" ht="20.100000000000001" customHeight="1" x14ac:dyDescent="0.25">
      <c r="A76" s="34" t="s">
        <v>46</v>
      </c>
      <c r="B76" s="35"/>
      <c r="C76" s="36">
        <f>SUM(C58:C75)</f>
        <v>32</v>
      </c>
      <c r="D76" s="36">
        <f>SUM(D58:D75)</f>
        <v>32</v>
      </c>
      <c r="E76" s="37">
        <f>SUM(E58:E75)</f>
        <v>0</v>
      </c>
      <c r="F76" s="38"/>
      <c r="G76" s="36">
        <f>SUM(G58:G75)</f>
        <v>2</v>
      </c>
      <c r="H76" s="36">
        <f>SUM(H58:H75)</f>
        <v>3</v>
      </c>
      <c r="I76" s="38"/>
      <c r="J76" s="36">
        <f>SUM(J58:J75)</f>
        <v>5</v>
      </c>
      <c r="K76" s="25"/>
    </row>
    <row r="77" spans="1:22" s="41" customFormat="1" ht="15" x14ac:dyDescent="0.25">
      <c r="A77" s="72" t="s">
        <v>17</v>
      </c>
      <c r="B77" s="72"/>
      <c r="C77" s="72"/>
      <c r="D77" s="72"/>
      <c r="E77" s="72"/>
      <c r="F77" s="72"/>
      <c r="G77" s="72"/>
      <c r="H77" s="72"/>
      <c r="I77" s="72"/>
      <c r="J77" s="72"/>
      <c r="K77" s="40"/>
    </row>
    <row r="78" spans="1:22" s="41" customFormat="1" ht="15" x14ac:dyDescent="0.25">
      <c r="A78" s="73" t="s">
        <v>47</v>
      </c>
      <c r="B78" s="73"/>
      <c r="C78" s="73"/>
      <c r="D78" s="73"/>
      <c r="E78" s="73"/>
      <c r="F78" s="73"/>
      <c r="G78" s="73"/>
      <c r="H78" s="73"/>
      <c r="I78" s="73"/>
      <c r="J78" s="73"/>
      <c r="K78" s="40"/>
    </row>
    <row r="79" spans="1:22" s="41" customFormat="1" ht="15" x14ac:dyDescent="0.25">
      <c r="A79" s="74"/>
      <c r="B79" s="74"/>
      <c r="C79" s="74"/>
      <c r="D79" s="74"/>
      <c r="E79" s="74"/>
      <c r="F79" s="74"/>
      <c r="G79" s="74"/>
      <c r="H79" s="74"/>
      <c r="I79" s="74"/>
      <c r="J79" s="74"/>
      <c r="K79" s="40"/>
    </row>
    <row r="80" spans="1:22" s="41" customFormat="1" ht="15" x14ac:dyDescent="0.25">
      <c r="A80" s="75"/>
      <c r="B80" s="75"/>
      <c r="C80" s="75"/>
      <c r="D80" s="75"/>
      <c r="E80" s="75"/>
      <c r="F80" s="75"/>
      <c r="G80" s="75"/>
      <c r="H80" s="76"/>
      <c r="I80" s="75"/>
      <c r="J80" s="75"/>
      <c r="K80" s="44"/>
    </row>
    <row r="81" spans="1:22" ht="15.75" customHeight="1" x14ac:dyDescent="0.25">
      <c r="A81" s="11" t="s">
        <v>48</v>
      </c>
      <c r="B81" s="11"/>
      <c r="C81" s="11"/>
      <c r="D81" s="11"/>
      <c r="E81" s="11"/>
      <c r="F81" s="11"/>
      <c r="G81" s="11"/>
      <c r="H81" s="11"/>
      <c r="I81" s="11"/>
      <c r="J81" s="11"/>
      <c r="K81" s="45"/>
    </row>
    <row r="82" spans="1:22" s="47" customFormat="1" ht="15" customHeight="1" x14ac:dyDescent="0.2">
      <c r="A82" s="46"/>
      <c r="B82" s="46"/>
      <c r="C82" s="46"/>
      <c r="D82" s="46"/>
      <c r="E82" s="46"/>
      <c r="F82" s="46"/>
      <c r="G82" s="46"/>
      <c r="H82" s="46"/>
      <c r="I82" s="46"/>
      <c r="J82" s="46"/>
      <c r="K82" s="46"/>
    </row>
    <row r="83" spans="1:22" s="49" customFormat="1" ht="15.75" customHeight="1" x14ac:dyDescent="0.25">
      <c r="A83" s="48" t="str">
        <f>"In "&amp;C87&amp;" through "&amp;G87&amp;", "&amp;D100&amp;" consumers have transitioned from Sonoma Developmental Center (SDC) to the community."</f>
        <v>In Fiscal Year 2017-18 through February 2018, 101 consumers have transitioned from Sonoma Developmental Center (SDC) to the community.</v>
      </c>
      <c r="B83" s="48"/>
      <c r="C83" s="48"/>
      <c r="D83" s="48"/>
      <c r="E83" s="48"/>
      <c r="F83" s="48"/>
      <c r="G83" s="48"/>
      <c r="H83" s="48"/>
      <c r="I83" s="48"/>
      <c r="J83" s="48"/>
      <c r="K83" s="48"/>
    </row>
    <row r="84" spans="1:22" s="47" customFormat="1" ht="12.75" x14ac:dyDescent="0.2">
      <c r="A84" s="46"/>
      <c r="B84" s="46"/>
      <c r="C84" s="46"/>
      <c r="D84" s="46"/>
      <c r="E84" s="46"/>
      <c r="F84" s="46"/>
      <c r="G84" s="46"/>
      <c r="H84" s="46"/>
      <c r="I84" s="46"/>
      <c r="J84" s="46"/>
      <c r="K84" s="46"/>
    </row>
    <row r="85" spans="1:22" s="49" customFormat="1" ht="30" customHeight="1" x14ac:dyDescent="0.25">
      <c r="A85" s="50" t="str">
        <f>IF(H100=1,IF(G100=1,"In "&amp;G87&amp;", "&amp;H100&amp;" consumer from SDC transitioned to the community. In the previous month, Regional Centers (RCs) had projected that "&amp;G100&amp;" consumer from SDC would transition to the community in "&amp;G87&amp;". The projected placements that did not occur this month were due to three consumers' need for a longer transition process, the completion of a home, or health issues.","In "&amp;G87&amp;", "&amp;H100&amp;" consumer from SDC transitioned to the community. In the previous month, Regional Centers (RCs) had projected that "&amp;G100&amp;" consumers from SDC would transition to the community in "&amp;G87&amp;". The projected placements that did not occur this month were due to three consumers' need for a longer transition process, the completion of a home, or health issues."),IF(G100=1,"In "&amp;G87&amp;", "&amp;H100&amp;" consumers from SDC transitioned to the community. In the previous month, Regional Centers (RCs) had projected that "&amp;G100&amp;" consumer from SDC would transition to the community in "&amp;G87&amp;". The projected placements that did not occur this month were due to three consumers' need for a longer transition process, the completion of a home, or health issues.","In "&amp;G87&amp;", "&amp;H100&amp;" consumers from SDC transitioned to the community. In the previous month, Regional Centers (RCs) had projected that "&amp;G100&amp;" consumers from SDC would transition to the community in "&amp;G87&amp;". The projected placements that did not occur this month were due to three consumers' need for a longer transition process, the completion of a home, or health issues."))</f>
        <v>In February 2018, 14 consumers from SDC transitioned to the community. In the previous month, Regional Centers (RCs) had projected that 17 consumers from SDC would transition to the community in February 2018. The projected placements that did not occur this month were due to three consumers' need for a longer transition process, the completion of a home, or health issues.</v>
      </c>
      <c r="B85" s="50"/>
      <c r="C85" s="50"/>
      <c r="D85" s="50"/>
      <c r="E85" s="50"/>
      <c r="F85" s="50"/>
      <c r="G85" s="50"/>
      <c r="H85" s="50"/>
      <c r="I85" s="50"/>
      <c r="J85" s="50"/>
      <c r="K85" s="51"/>
    </row>
    <row r="86" spans="1:22" s="47" customFormat="1" ht="12.75" x14ac:dyDescent="0.2">
      <c r="A86" s="52"/>
      <c r="B86" s="52"/>
      <c r="C86" s="52"/>
      <c r="D86" s="52"/>
      <c r="E86" s="52"/>
      <c r="F86" s="52"/>
      <c r="G86" s="52"/>
      <c r="H86" s="52"/>
      <c r="I86" s="52"/>
      <c r="J86" s="52"/>
      <c r="K86" s="52"/>
    </row>
    <row r="87" spans="1:22" s="3" customFormat="1" ht="20.100000000000001" customHeight="1" x14ac:dyDescent="0.25">
      <c r="A87" s="53" t="s">
        <v>21</v>
      </c>
      <c r="B87" s="15"/>
      <c r="C87" s="16" t="s">
        <v>5</v>
      </c>
      <c r="D87" s="17"/>
      <c r="E87" s="18"/>
      <c r="F87" s="15"/>
      <c r="G87" s="19" t="s">
        <v>6</v>
      </c>
      <c r="H87" s="20"/>
      <c r="I87" s="15"/>
      <c r="J87" s="21" t="s">
        <v>7</v>
      </c>
      <c r="L87" s="49"/>
      <c r="M87" s="49"/>
      <c r="N87" s="49"/>
      <c r="O87" s="49"/>
      <c r="P87" s="49"/>
      <c r="Q87" s="49"/>
      <c r="R87" s="49"/>
      <c r="S87" s="49"/>
      <c r="T87" s="49"/>
      <c r="U87" s="49"/>
      <c r="V87" s="49"/>
    </row>
    <row r="88" spans="1:22" ht="33" customHeight="1" x14ac:dyDescent="0.25">
      <c r="A88" s="53"/>
      <c r="B88" s="22"/>
      <c r="C88" s="69" t="s">
        <v>8</v>
      </c>
      <c r="D88" s="23" t="s">
        <v>9</v>
      </c>
      <c r="E88" s="69" t="s">
        <v>39</v>
      </c>
      <c r="F88" s="24"/>
      <c r="G88" s="69" t="s">
        <v>11</v>
      </c>
      <c r="H88" s="69" t="s">
        <v>12</v>
      </c>
      <c r="I88" s="24"/>
      <c r="J88" s="69" t="s">
        <v>11</v>
      </c>
      <c r="K88" s="25"/>
      <c r="L88" s="47"/>
      <c r="M88" s="47"/>
      <c r="N88" s="47"/>
      <c r="O88" s="47"/>
      <c r="P88" s="47"/>
      <c r="Q88" s="47"/>
      <c r="R88" s="47"/>
      <c r="S88" s="47"/>
      <c r="T88" s="47"/>
      <c r="U88" s="47"/>
      <c r="V88" s="47"/>
    </row>
    <row r="89" spans="1:22" ht="33" customHeight="1" x14ac:dyDescent="0.25">
      <c r="A89" s="53"/>
      <c r="B89" s="22"/>
      <c r="C89" s="70"/>
      <c r="D89" s="23"/>
      <c r="E89" s="70"/>
      <c r="F89" s="24"/>
      <c r="G89" s="70"/>
      <c r="H89" s="70"/>
      <c r="I89" s="24"/>
      <c r="J89" s="70"/>
      <c r="K89" s="25"/>
      <c r="L89" s="47"/>
      <c r="M89" s="47"/>
      <c r="N89" s="47"/>
      <c r="O89" s="47"/>
      <c r="P89" s="47"/>
      <c r="Q89" s="47"/>
      <c r="R89" s="47"/>
      <c r="S89" s="47"/>
      <c r="T89" s="47"/>
      <c r="U89" s="47"/>
      <c r="V89" s="47"/>
    </row>
    <row r="90" spans="1:22" ht="20.100000000000001" customHeight="1" x14ac:dyDescent="0.25">
      <c r="A90" s="54" t="s">
        <v>22</v>
      </c>
      <c r="B90" s="27"/>
      <c r="C90" s="31">
        <v>27</v>
      </c>
      <c r="D90" s="55">
        <v>21</v>
      </c>
      <c r="E90" s="32">
        <f>C90-D90</f>
        <v>6</v>
      </c>
      <c r="F90" s="24"/>
      <c r="G90" s="55">
        <v>4</v>
      </c>
      <c r="H90" s="55">
        <v>2</v>
      </c>
      <c r="I90" s="24"/>
      <c r="J90" s="55">
        <v>5</v>
      </c>
      <c r="K90" s="25"/>
      <c r="L90" s="47"/>
      <c r="M90" s="47"/>
      <c r="N90" s="47"/>
      <c r="O90" s="47"/>
      <c r="P90" s="47"/>
      <c r="Q90" s="47"/>
      <c r="R90" s="47"/>
      <c r="S90" s="47"/>
      <c r="T90" s="47"/>
      <c r="U90" s="47"/>
      <c r="V90" s="47"/>
    </row>
    <row r="91" spans="1:22" ht="20.100000000000001" customHeight="1" x14ac:dyDescent="0.25">
      <c r="A91" s="56" t="s">
        <v>40</v>
      </c>
      <c r="B91" s="27"/>
      <c r="C91" s="28">
        <v>2</v>
      </c>
      <c r="D91" s="57">
        <v>2</v>
      </c>
      <c r="E91" s="29">
        <f t="shared" ref="E91:E97" si="2">C91-D91</f>
        <v>0</v>
      </c>
      <c r="F91" s="24"/>
      <c r="G91" s="57">
        <v>0</v>
      </c>
      <c r="H91" s="57">
        <v>0</v>
      </c>
      <c r="I91" s="24"/>
      <c r="J91" s="57">
        <v>0</v>
      </c>
      <c r="K91" s="25"/>
      <c r="L91" s="47"/>
      <c r="M91" s="47"/>
      <c r="N91" s="47"/>
      <c r="O91" s="47"/>
      <c r="P91" s="47"/>
      <c r="Q91" s="47"/>
      <c r="R91" s="47"/>
      <c r="S91" s="47"/>
      <c r="T91" s="47"/>
      <c r="U91" s="47"/>
      <c r="V91" s="47"/>
    </row>
    <row r="92" spans="1:22" ht="20.100000000000001" customHeight="1" x14ac:dyDescent="0.25">
      <c r="A92" s="54" t="s">
        <v>42</v>
      </c>
      <c r="B92" s="27"/>
      <c r="C92" s="31">
        <v>4</v>
      </c>
      <c r="D92" s="55">
        <v>4</v>
      </c>
      <c r="E92" s="32">
        <f t="shared" si="2"/>
        <v>0</v>
      </c>
      <c r="F92" s="24"/>
      <c r="G92" s="55">
        <v>1</v>
      </c>
      <c r="H92" s="55">
        <v>1</v>
      </c>
      <c r="I92" s="24"/>
      <c r="J92" s="55">
        <v>0</v>
      </c>
      <c r="K92" s="25"/>
      <c r="L92" s="47"/>
      <c r="M92" s="47"/>
      <c r="N92" s="47"/>
      <c r="O92" s="47"/>
      <c r="P92" s="47"/>
      <c r="Q92" s="47"/>
      <c r="R92" s="47"/>
      <c r="S92" s="47"/>
      <c r="T92" s="47"/>
      <c r="U92" s="47"/>
      <c r="V92" s="47"/>
    </row>
    <row r="93" spans="1:22" ht="20.100000000000001" customHeight="1" x14ac:dyDescent="0.25">
      <c r="A93" s="56" t="s">
        <v>25</v>
      </c>
      <c r="B93" s="27"/>
      <c r="C93" s="28">
        <v>30</v>
      </c>
      <c r="D93" s="57">
        <v>28</v>
      </c>
      <c r="E93" s="29">
        <f t="shared" si="2"/>
        <v>2</v>
      </c>
      <c r="F93" s="24"/>
      <c r="G93" s="33">
        <v>3</v>
      </c>
      <c r="H93" s="57">
        <v>4</v>
      </c>
      <c r="I93" s="24"/>
      <c r="J93" s="33">
        <v>4</v>
      </c>
      <c r="K93" s="25"/>
      <c r="L93" s="47"/>
      <c r="M93" s="47"/>
      <c r="N93" s="47"/>
      <c r="O93" s="47"/>
      <c r="P93" s="47"/>
      <c r="Q93" s="47"/>
      <c r="R93" s="47"/>
      <c r="S93" s="47"/>
      <c r="T93" s="47"/>
      <c r="U93" s="47"/>
      <c r="V93" s="47"/>
    </row>
    <row r="94" spans="1:22" ht="20.100000000000001" customHeight="1" x14ac:dyDescent="0.25">
      <c r="A94" s="54" t="s">
        <v>49</v>
      </c>
      <c r="B94" s="27"/>
      <c r="C94" s="31">
        <v>57</v>
      </c>
      <c r="D94" s="55">
        <v>14</v>
      </c>
      <c r="E94" s="32">
        <f t="shared" si="2"/>
        <v>43</v>
      </c>
      <c r="F94" s="24"/>
      <c r="G94" s="55">
        <v>4</v>
      </c>
      <c r="H94" s="55">
        <v>5</v>
      </c>
      <c r="I94" s="24"/>
      <c r="J94" s="55">
        <v>4</v>
      </c>
      <c r="K94" s="25"/>
      <c r="L94" s="47"/>
      <c r="M94" s="47"/>
      <c r="N94" s="47"/>
      <c r="O94" s="47"/>
      <c r="P94" s="47"/>
      <c r="Q94" s="47"/>
      <c r="R94" s="47"/>
      <c r="S94" s="47"/>
      <c r="T94" s="47"/>
      <c r="U94" s="47"/>
      <c r="V94" s="47"/>
    </row>
    <row r="95" spans="1:22" ht="20.100000000000001" customHeight="1" x14ac:dyDescent="0.25">
      <c r="A95" s="56" t="s">
        <v>29</v>
      </c>
      <c r="B95" s="27"/>
      <c r="C95" s="28">
        <v>58</v>
      </c>
      <c r="D95" s="57">
        <v>29</v>
      </c>
      <c r="E95" s="29">
        <f t="shared" si="2"/>
        <v>29</v>
      </c>
      <c r="F95" s="24"/>
      <c r="G95" s="57">
        <v>5</v>
      </c>
      <c r="H95" s="57">
        <v>2</v>
      </c>
      <c r="I95" s="24"/>
      <c r="J95" s="57">
        <v>3</v>
      </c>
      <c r="K95" s="25"/>
      <c r="L95" s="49"/>
      <c r="M95" s="49"/>
      <c r="N95" s="49"/>
      <c r="O95" s="49"/>
      <c r="P95" s="49"/>
      <c r="Q95" s="49"/>
      <c r="R95" s="49"/>
      <c r="S95" s="49"/>
      <c r="T95" s="49"/>
      <c r="U95" s="49"/>
      <c r="V95" s="49"/>
    </row>
    <row r="96" spans="1:22" ht="20.100000000000001" customHeight="1" x14ac:dyDescent="0.25">
      <c r="A96" s="61" t="s">
        <v>50</v>
      </c>
      <c r="B96" s="27"/>
      <c r="C96" s="31">
        <v>2</v>
      </c>
      <c r="D96" s="55">
        <v>0</v>
      </c>
      <c r="E96" s="32">
        <f t="shared" si="2"/>
        <v>2</v>
      </c>
      <c r="F96" s="24"/>
      <c r="G96" s="55">
        <v>0</v>
      </c>
      <c r="H96" s="55">
        <v>0</v>
      </c>
      <c r="I96" s="24"/>
      <c r="J96" s="55">
        <v>0</v>
      </c>
      <c r="K96" s="25"/>
      <c r="L96" s="47"/>
      <c r="M96" s="47"/>
      <c r="N96" s="47"/>
      <c r="O96" s="47"/>
      <c r="P96" s="47"/>
      <c r="Q96" s="47"/>
      <c r="R96" s="47"/>
      <c r="S96" s="47"/>
      <c r="T96" s="47"/>
      <c r="U96" s="47"/>
      <c r="V96" s="47"/>
    </row>
    <row r="97" spans="1:22" ht="20.100000000000001" customHeight="1" x14ac:dyDescent="0.25">
      <c r="A97" s="56" t="s">
        <v>31</v>
      </c>
      <c r="B97" s="27"/>
      <c r="C97" s="28">
        <v>3</v>
      </c>
      <c r="D97" s="57">
        <v>3</v>
      </c>
      <c r="E97" s="29">
        <f t="shared" si="2"/>
        <v>0</v>
      </c>
      <c r="F97" s="24"/>
      <c r="G97" s="33">
        <v>0</v>
      </c>
      <c r="H97" s="57">
        <v>0</v>
      </c>
      <c r="I97" s="24"/>
      <c r="J97" s="57">
        <v>0</v>
      </c>
      <c r="K97" s="25"/>
      <c r="L97" s="49"/>
      <c r="M97" s="49"/>
      <c r="N97" s="49"/>
      <c r="O97" s="49"/>
      <c r="P97" s="49"/>
      <c r="Q97" s="49"/>
      <c r="R97" s="49"/>
      <c r="S97" s="49"/>
      <c r="T97" s="49"/>
      <c r="U97" s="49"/>
      <c r="V97" s="49"/>
    </row>
    <row r="98" spans="1:22" ht="20.100000000000001" customHeight="1" x14ac:dyDescent="0.25">
      <c r="A98" s="54" t="s">
        <v>35</v>
      </c>
      <c r="B98" s="27"/>
      <c r="C98" s="31">
        <v>0</v>
      </c>
      <c r="D98" s="55">
        <v>0</v>
      </c>
      <c r="E98" s="32">
        <f>C98-D98</f>
        <v>0</v>
      </c>
      <c r="F98" s="24"/>
      <c r="G98" s="55">
        <v>0</v>
      </c>
      <c r="H98" s="55">
        <v>0</v>
      </c>
      <c r="I98" s="24"/>
      <c r="J98" s="55">
        <v>0</v>
      </c>
      <c r="K98" s="60"/>
      <c r="L98" s="71"/>
    </row>
    <row r="99" spans="1:22" ht="20.100000000000001" customHeight="1" x14ac:dyDescent="0.25">
      <c r="A99" s="58" t="s">
        <v>45</v>
      </c>
      <c r="B99" s="27"/>
      <c r="C99" s="31">
        <v>1</v>
      </c>
      <c r="D99" s="55">
        <v>0</v>
      </c>
      <c r="E99" s="32">
        <f t="shared" ref="E99" si="3">C99-D99</f>
        <v>1</v>
      </c>
      <c r="F99" s="24"/>
      <c r="G99" s="33">
        <v>0</v>
      </c>
      <c r="H99" s="57">
        <v>0</v>
      </c>
      <c r="I99" s="24"/>
      <c r="J99" s="57">
        <v>0</v>
      </c>
      <c r="K99" s="25"/>
      <c r="L99" s="47"/>
      <c r="M99" s="47"/>
      <c r="N99" s="47"/>
      <c r="O99" s="47"/>
      <c r="P99" s="47"/>
      <c r="Q99" s="47"/>
      <c r="R99" s="47"/>
      <c r="S99" s="47"/>
      <c r="T99" s="47"/>
      <c r="U99" s="47"/>
      <c r="V99" s="47"/>
    </row>
    <row r="100" spans="1:22" ht="20.100000000000001" customHeight="1" x14ac:dyDescent="0.25">
      <c r="A100" s="34" t="s">
        <v>46</v>
      </c>
      <c r="B100" s="35"/>
      <c r="C100" s="36">
        <f>SUM(C90:C99)</f>
        <v>184</v>
      </c>
      <c r="D100" s="36">
        <f>SUM(D90:D99)</f>
        <v>101</v>
      </c>
      <c r="E100" s="37">
        <f>SUM(E90:E99)</f>
        <v>83</v>
      </c>
      <c r="F100" s="38"/>
      <c r="G100" s="36">
        <f>SUM(G90:G99)</f>
        <v>17</v>
      </c>
      <c r="H100" s="36">
        <f>SUM(H90:H99)</f>
        <v>14</v>
      </c>
      <c r="I100" s="38"/>
      <c r="J100" s="36">
        <f>SUM(J90:J99)</f>
        <v>16</v>
      </c>
      <c r="K100" s="25"/>
      <c r="L100" s="47"/>
      <c r="M100" s="47"/>
      <c r="N100" s="47"/>
      <c r="O100" s="47"/>
      <c r="P100" s="47"/>
      <c r="Q100" s="47"/>
      <c r="R100" s="47"/>
      <c r="S100" s="47"/>
      <c r="T100" s="47"/>
      <c r="U100" s="47"/>
      <c r="V100" s="47"/>
    </row>
    <row r="101" spans="1:22" s="41" customFormat="1" ht="15" x14ac:dyDescent="0.25">
      <c r="A101" s="39" t="s">
        <v>17</v>
      </c>
      <c r="B101" s="39"/>
      <c r="C101" s="39"/>
      <c r="D101" s="39"/>
      <c r="E101" s="39"/>
      <c r="F101" s="39"/>
      <c r="G101" s="39"/>
      <c r="H101" s="39"/>
      <c r="I101" s="39"/>
      <c r="J101" s="39"/>
      <c r="K101" s="40"/>
      <c r="L101" s="49"/>
      <c r="M101" s="49"/>
      <c r="N101" s="49"/>
      <c r="O101" s="49"/>
      <c r="P101" s="49"/>
      <c r="Q101" s="49"/>
      <c r="R101" s="49"/>
      <c r="S101" s="49"/>
      <c r="T101" s="49"/>
      <c r="U101" s="49"/>
      <c r="V101" s="49"/>
    </row>
    <row r="102" spans="1:22" s="41" customFormat="1" ht="15" customHeight="1" x14ac:dyDescent="0.25">
      <c r="A102" s="77" t="s">
        <v>51</v>
      </c>
      <c r="B102" s="77"/>
      <c r="C102" s="77"/>
      <c r="D102" s="77"/>
      <c r="E102" s="77"/>
      <c r="F102" s="77"/>
      <c r="G102" s="77"/>
      <c r="H102" s="77"/>
      <c r="I102" s="77"/>
      <c r="J102" s="77"/>
      <c r="K102" s="40"/>
      <c r="L102" s="47"/>
      <c r="M102" s="47"/>
      <c r="N102" s="47"/>
      <c r="O102" s="47"/>
      <c r="P102" s="47"/>
      <c r="Q102" s="47"/>
      <c r="R102" s="47"/>
      <c r="S102" s="47"/>
      <c r="T102" s="47"/>
      <c r="U102" s="47"/>
      <c r="V102" s="47"/>
    </row>
    <row r="103" spans="1:22" s="13" customFormat="1" ht="15" x14ac:dyDescent="0.25">
      <c r="A103" s="78"/>
      <c r="B103" s="79"/>
      <c r="C103" s="79"/>
      <c r="D103" s="79"/>
      <c r="E103" s="79"/>
      <c r="F103" s="79"/>
      <c r="G103" s="79"/>
      <c r="H103" s="79"/>
      <c r="I103" s="79"/>
      <c r="J103" s="79"/>
      <c r="K103" s="79"/>
      <c r="M103" s="49"/>
      <c r="N103" s="49"/>
      <c r="O103" s="49"/>
      <c r="P103" s="49"/>
      <c r="Q103" s="49"/>
      <c r="R103" s="49"/>
      <c r="S103" s="49"/>
      <c r="T103" s="49"/>
      <c r="U103" s="49"/>
      <c r="V103" s="49"/>
    </row>
    <row r="104" spans="1:22" x14ac:dyDescent="0.25">
      <c r="D104" s="25"/>
      <c r="E104" s="25"/>
      <c r="H104" s="25"/>
      <c r="K104"/>
      <c r="M104"/>
      <c r="N104"/>
      <c r="O104"/>
      <c r="P104"/>
      <c r="Q104"/>
      <c r="R104"/>
      <c r="S104"/>
    </row>
    <row r="105" spans="1:22" x14ac:dyDescent="0.25">
      <c r="D105" s="25"/>
      <c r="E105" s="25"/>
      <c r="H105" s="25"/>
      <c r="K105"/>
      <c r="M105"/>
      <c r="N105"/>
      <c r="O105"/>
      <c r="P105"/>
      <c r="Q105"/>
      <c r="R105"/>
      <c r="S105"/>
    </row>
  </sheetData>
  <mergeCells count="50">
    <mergeCell ref="J88:J89"/>
    <mergeCell ref="A102:J102"/>
    <mergeCell ref="A87:A89"/>
    <mergeCell ref="C87:E87"/>
    <mergeCell ref="G87:H87"/>
    <mergeCell ref="C88:C89"/>
    <mergeCell ref="D88:D89"/>
    <mergeCell ref="E88:E89"/>
    <mergeCell ref="G88:G89"/>
    <mergeCell ref="H88:H89"/>
    <mergeCell ref="J56:J57"/>
    <mergeCell ref="A77:J77"/>
    <mergeCell ref="A78:J78"/>
    <mergeCell ref="A79:J79"/>
    <mergeCell ref="A81:J81"/>
    <mergeCell ref="A85:J85"/>
    <mergeCell ref="A55:A57"/>
    <mergeCell ref="C55:E55"/>
    <mergeCell ref="G55:H55"/>
    <mergeCell ref="C56:C57"/>
    <mergeCell ref="D56:D57"/>
    <mergeCell ref="E56:E57"/>
    <mergeCell ref="G56:G57"/>
    <mergeCell ref="H56:H57"/>
    <mergeCell ref="E26:E27"/>
    <mergeCell ref="G26:G27"/>
    <mergeCell ref="H26:H27"/>
    <mergeCell ref="J26:J27"/>
    <mergeCell ref="A49:J49"/>
    <mergeCell ref="A53:J53"/>
    <mergeCell ref="G9:G10"/>
    <mergeCell ref="H9:H10"/>
    <mergeCell ref="J9:J10"/>
    <mergeCell ref="A19:J19"/>
    <mergeCell ref="A23:J23"/>
    <mergeCell ref="A25:A27"/>
    <mergeCell ref="C25:E25"/>
    <mergeCell ref="G25:H25"/>
    <mergeCell ref="C26:C27"/>
    <mergeCell ref="D26:D27"/>
    <mergeCell ref="A1:J1"/>
    <mergeCell ref="A2:J2"/>
    <mergeCell ref="A4:J4"/>
    <mergeCell ref="A6:J6"/>
    <mergeCell ref="A8:A10"/>
    <mergeCell ref="C8:E8"/>
    <mergeCell ref="G8:H8"/>
    <mergeCell ref="C9:C10"/>
    <mergeCell ref="D9:D10"/>
    <mergeCell ref="E9:E10"/>
  </mergeCells>
  <pageMargins left="0.25" right="0.25" top="0.5" bottom="0.5" header="0.3" footer="0.3"/>
  <pageSetup scale="76" fitToHeight="0" orientation="landscape" r:id="rId1"/>
  <headerFooter>
    <oddHeader>&amp;L&amp;9Department of Developmental Services (DDS)&amp;RMarch 23, 2018</oddHeader>
    <oddFooter>&amp;C&amp;P</oddFooter>
  </headerFooter>
  <rowBreaks count="3" manualBreakCount="3">
    <brk id="18" max="16383" man="1"/>
    <brk id="48"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Feb 2018 -DRAFT</vt:lpstr>
      <vt:lpstr>'Feb 2018 -DRAFT'!Print_Area</vt:lpstr>
      <vt:lpstr>'Feb 2018 -DRAFT'!Print_Titles</vt:lpstr>
    </vt:vector>
  </TitlesOfParts>
  <Company>Dept.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2018-03-26T14:42:18Z</dcterms:created>
  <dcterms:modified xsi:type="dcterms:W3CDTF">2018-03-26T14:43:08Z</dcterms:modified>
</cp:coreProperties>
</file>