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PROSVC\CSB (Community Service Branch)\C P P\DC Closure\Online Reports\"/>
    </mc:Choice>
  </mc:AlternateContent>
  <bookViews>
    <workbookView xWindow="120" yWindow="90" windowWidth="23895" windowHeight="14535" tabRatio="867"/>
  </bookViews>
  <sheets>
    <sheet name="January 2019 -DRAFT" sheetId="3"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AssociatedProjectIDSU" comment="Start-Up Database, Column E">[2]StartUpDatabaseRC!$E$2:$E$2658</definedName>
    <definedName name="CategoryAssessmentCO">#REF!</definedName>
    <definedName name="CategoryDeflectionCO">#REF!</definedName>
    <definedName name="CategoryPlacementCO">#REF!</definedName>
    <definedName name="CloseOfEscrowCompleteSU">[2]StartUpDatabaseRC!$EM$2:$EM$2658</definedName>
    <definedName name="ClosureActivitySU" comment="Start-Up Database, Column J">[2]StartUpDatabaseRC!$J$2:$J$2638</definedName>
    <definedName name="ClosurePopCO">#REF!</definedName>
    <definedName name="CompletedAssessmentDateCO">#REF!</definedName>
    <definedName name="CompletedInitialAssessmentDateCO">#REF!</definedName>
    <definedName name="ConstructionFinishCompleteSU">[2]StartUpDatabaseRC!$EQ$2:$EQ$2658</definedName>
    <definedName name="ConsumerActualLivingArrangementCO">#REF!</definedName>
    <definedName name="ConsumerDatabase">#REF!</definedName>
    <definedName name="ConsumerDDSCommentsCO">#REF!</definedName>
    <definedName name="ConsumerName">OFFSET('[3]Cons db RC-7-12-17'!$B$2,0,0,COUNTA('[3]Cons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OFFSET('[3]Cons db RC-7-12-17'!$C$2,0,0,COUNTA('[3]Cons db RC-7-12-17'!$C:$C)-1,1)</definedName>
    <definedName name="CPPOperationIDOP">[2]OperationDatabaseRC!$B$2:$B$340</definedName>
    <definedName name="CPPOperationIDOP2">[2]OperationDatabaseDDS!$B$2:$B$356</definedName>
    <definedName name="CurrentAcquisitionFundsSU" comment="Start-Up Database, Column AC">[2]StartUpDatabaseRC!$AC$2:$AC$2658</definedName>
    <definedName name="CurrentApprovedTotalSU" comment="Start-Up Database, Column AF">[2]StartUpDatabaseRC!$AF$2:$AF$2658</definedName>
    <definedName name="CurrentProviderStartUpFundsSU" comment="Start-Up Database, Column AE">[2]StartUpDatabaseRC!$AE$2:$AE$2658</definedName>
    <definedName name="CurrentRehabilitationFundsSU" comment="Start-Up Database, Column AD">[2]StartUpDatabaseRC!$AD$2:$AD$2658</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PSU" comment="Start-Up Database, Column Q">[2]StartUpDatabaseRC!$Q$2:$Q$2658</definedName>
    <definedName name="DestinationReportCO">#REF!</definedName>
    <definedName name="DestinationReportSU">[2]StartUpDatabaseRC!$JB$2:$JB$2658</definedName>
    <definedName name="DevelopmentCodeSU" comment="Start-Up Database, Column D">[2]StartUpDatabaseRC!$D$2:$D$2658</definedName>
    <definedName name="DevelopmentPropertyAddressSU">[2]StartUpDatabaseRC!$BV$2:$BV$2658</definedName>
    <definedName name="DevelopmentType">[4]REFERENCE!$A$2:$A$42</definedName>
    <definedName name="DevelopmentTypeSU" comment="Start-Up Database, Column L">[2]StartUpDatabaseRC!$L$2:$L$2658</definedName>
    <definedName name="DevType">'[1]Start-Ups'!$H$8:$H$109</definedName>
    <definedName name="FiscalYear">[4]REFERENCE!$M$2:$M$16</definedName>
    <definedName name="FiscalYearCO">#REF!</definedName>
    <definedName name="FiscalYearSU" comment="Start-Up Database, Column H">[2]StartUpDatabaseRC!$H$2:$H$2658</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adClassificationSU" comment="Start-Up Database, Column B">[2]StartUpDatabaseRC!$B$2:$B$2658</definedName>
    <definedName name="LevelOfCareCO">#REF!</definedName>
    <definedName name="LivingArrangement">[4]REFERENCE!$H$2:$H$45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NPOAffiliationSU" comment="Start-Up Database, Column T">[2]StartUpDatabaseRC!$T$2:$T$2658</definedName>
    <definedName name="OEEAmount">[1]Operations!$R$8:$R$344</definedName>
    <definedName name="OnlineReportValues">'[2]Online Development Report'!$F$32:$G$38,'[2]Online Development Report'!$I$32:$I$38,'[2]Online Development Report'!$K$32:$K$38,'[2]Online Development Report'!$M$32:$N$38,'[2]Online Development Report'!$P$32:$Q$38,'[2]Online Development Report'!$S$32:$T$38,'[2]Online Development Report'!$F$58:$G$61,'[2]Online Development Report'!$I$58:$I$61,'[2]Online Development Report'!$K$58:$K$61,'[2]Online Development Report'!$M$58:$M$61,'[2]Online Development Report'!$N$58:$N$61,'[2]Online Development Report'!$P$58,'[2]Online Development Report'!$P$58:$P$61,'[2]Online Development Report'!$Q$58:$Q$61,'[2]Online Development Report'!$S$58:$T$61,'[2]Online Development Report'!$F$81:$G$86,'[2]Online Development Report'!$I$81:$I$86,'[2]Online Development Report'!$K$81:$K$86,'[2]Online Development Report'!$M$81:$N$86,'[2]Online Development Report'!$P$81:$Q$86,'[2]Online Development Report'!$S$81:$T$86</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'[5]Plcmts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[4]REFERENCE!$F$2:$F$9</definedName>
    <definedName name="PositionTitle">[4]REFERENCE!$D$2:$D$56</definedName>
    <definedName name="_xlnm.Print_Area" localSheetId="0">'January 2019 -DRAFT'!$A$1:$J$76</definedName>
    <definedName name="_xlnm.Print_Titles" localSheetId="0">'January 2019 -DRAFT'!$1:$3</definedName>
    <definedName name="ProjectedAnnualPlacementAmountCO">#REF!</definedName>
    <definedName name="ProjectedAssessmentAmountCO">#REF!</definedName>
    <definedName name="ProjectedAssessmentDateCO">#REF!</definedName>
    <definedName name="ProjectedCapacityTotalSU">[2]StartUpDatabaseRC!$AX$2:$AX$2658</definedName>
    <definedName name="ProjectedCommunityBedsSU">[2]StartUpDatabaseRC!$AV$2:$AV$2658</definedName>
    <definedName name="ProjectedDCBedsSU">[2]StartUpDatabaseRC!$AS$2:$AS$2658</definedName>
    <definedName name="ProjectedIMDBedsSU">[2]StartUpDatabaseRC!$AT$2:$AT$2658</definedName>
    <definedName name="ProjectedOOSBedsSU">[2]StartUpDatabaseRC!$AU$2:$AU$2658</definedName>
    <definedName name="ProjectIDSU" comment="Start-Up Database, Column C">[2]StartUpDatabaseRC!$C$2:$C$2658</definedName>
    <definedName name="ProjectIDSU2">[2]StartUpDatabaseDDS!$C$2:$C$2264</definedName>
    <definedName name="ProjectStatusSU" comment="Start-Up Database, Column P">[2]StartUpDatabaseRC!$P$2:$P$2658</definedName>
    <definedName name="RegionalCenter">[4]REFERENCE!$R$2:$R$22</definedName>
    <definedName name="RegionalCenterCO">#REF!</definedName>
    <definedName name="RegionalCenterOP">[2]OperationDatabaseRC!$C$2:$C$340</definedName>
    <definedName name="RegionalCenterSU" comment="Start-Up Database, Column G">[2]StartUpDatabaseRC!$G$2:$G$2658</definedName>
    <definedName name="Residence">[6]REFERENCE!$V$2:$V$9</definedName>
    <definedName name="RFPCompleteSU">[2]StartUpDatabaseRC!$EI$2:$EI$2658</definedName>
    <definedName name="SecuredTreatmentCO">#REF!</definedName>
    <definedName name="ServiceProviderCommitmentCompleteSU">[2]StartUpDatabaseRC!$EY$2:$EY$2658</definedName>
    <definedName name="SiteControlCompleteSU">[2]StartUpDatabaseRC!$EK$2:$EK$2658</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ClassificationSU" comment="Start-Up Database, Column N">[2]StartUpDatabaseRC!$N$2:$N$2658</definedName>
    <definedName name="StartUpProjectID">OFFSET(#REF!,0,0,COUNTA(#REF!)-1,1)</definedName>
    <definedName name="StartUpTypeSU" comment="Start-Up Database, Column K">[2]StartUpDatabaseRC!$K$2:$K$2658</definedName>
    <definedName name="SuccessfulMeetAndGreetCO">#REF!</definedName>
    <definedName name="TotalOperationAmountOP">[2]OperationDatabaseRC!$Y$2:$Y$340</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calcMode="manual"/>
</workbook>
</file>

<file path=xl/calcChain.xml><?xml version="1.0" encoding="utf-8"?>
<calcChain xmlns="http://schemas.openxmlformats.org/spreadsheetml/2006/main">
  <c r="D82" i="3" l="1"/>
  <c r="D94" i="3" l="1"/>
  <c r="D72" i="3"/>
  <c r="E72" i="3" s="1"/>
  <c r="H41" i="3"/>
  <c r="E94" i="3" l="1"/>
  <c r="D41" i="3"/>
  <c r="E41" i="3" s="1"/>
  <c r="C81" i="3" l="1"/>
  <c r="J41" i="3" l="1"/>
  <c r="J94" i="3" l="1"/>
  <c r="J72" i="3" l="1"/>
  <c r="J81" i="3" l="1"/>
  <c r="G81" i="3"/>
  <c r="A78" i="3" s="1"/>
  <c r="G41" i="3" l="1"/>
  <c r="H94" i="3" l="1"/>
  <c r="G94" i="3"/>
  <c r="H13" i="3" l="1"/>
  <c r="H11" i="3" l="1"/>
  <c r="H72" i="3"/>
  <c r="H12" i="3" l="1"/>
  <c r="J13" i="3"/>
  <c r="G13" i="3"/>
  <c r="C13" i="3"/>
  <c r="J12" i="3"/>
  <c r="G72" i="3"/>
  <c r="C12" i="3"/>
  <c r="J11" i="3"/>
  <c r="C11" i="3"/>
  <c r="E12" i="3" l="1"/>
  <c r="G12" i="3"/>
  <c r="E13" i="3"/>
  <c r="G11" i="3"/>
  <c r="C14" i="3"/>
  <c r="D11" i="3"/>
  <c r="D12" i="3"/>
  <c r="D13" i="3"/>
  <c r="E11" i="3"/>
  <c r="J14" i="3"/>
  <c r="G14" i="3" l="1"/>
  <c r="H14" i="3"/>
  <c r="D14" i="3"/>
  <c r="E14" i="3"/>
</calcChain>
</file>

<file path=xl/sharedStrings.xml><?xml version="1.0" encoding="utf-8"?>
<sst xmlns="http://schemas.openxmlformats.org/spreadsheetml/2006/main" count="193" uniqueCount="58">
  <si>
    <t>Transitions are projected for individual consumers based on scheduled or projected transition review meetings.</t>
  </si>
  <si>
    <t>TABLE 2A: ALL DEVELOPMENTAL CENTERS</t>
  </si>
  <si>
    <t>Developmental Center</t>
  </si>
  <si>
    <t>Projected</t>
  </si>
  <si>
    <t>Actual</t>
  </si>
  <si>
    <t>PDC - Porterville</t>
  </si>
  <si>
    <t xml:space="preserve">Source: DDS analysis of information provided by Developmental Centers and Regional Centers. </t>
  </si>
  <si>
    <t>TABLE 2B: FAIRVIEW DEVELOPMENTAL CENTER</t>
  </si>
  <si>
    <t>Regional Center</t>
  </si>
  <si>
    <t>ACRC - Alta California</t>
  </si>
  <si>
    <t>ELARC - Eastern Los Angeles</t>
  </si>
  <si>
    <t>IRC - Inland</t>
  </si>
  <si>
    <t>NLACRC - North Los Angeles County</t>
  </si>
  <si>
    <t>SARC - San Andreas</t>
  </si>
  <si>
    <t>SCLARC - South Central Los Angeles</t>
  </si>
  <si>
    <t>SDRC - San Diego</t>
  </si>
  <si>
    <t>SGPRC - San Gabriel/Pomona</t>
  </si>
  <si>
    <t>TCRC - Tri-Counties</t>
  </si>
  <si>
    <t>TABLE 2C: PORTERVILLE DEVELOPMENTAL CENTER</t>
  </si>
  <si>
    <t>CVRC - Central Valley</t>
  </si>
  <si>
    <t>FDLRC - Frank D Lanterman</t>
  </si>
  <si>
    <t>FNRC - Far Northern</t>
  </si>
  <si>
    <t>KRC - Kern</t>
  </si>
  <si>
    <t>VMRC - Valley Mountain</t>
  </si>
  <si>
    <t>WRC - Westside</t>
  </si>
  <si>
    <t>TOTAL</t>
  </si>
  <si>
    <t>TABLE 2D: SONOMA DEVELOPMENTAL CENTER</t>
  </si>
  <si>
    <t>HRC - Harbor</t>
  </si>
  <si>
    <t>GGRC - Golden Gate</t>
  </si>
  <si>
    <t>NBRC - North Bay</t>
  </si>
  <si>
    <t>RCEB - East Bay</t>
  </si>
  <si>
    <t>RCOC - Orange County</t>
  </si>
  <si>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</si>
  <si>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RCRC - Redwood Coast</t>
  </si>
  <si>
    <t>Remaining Transitions</t>
  </si>
  <si>
    <t>Fiscal Year 2018-19</t>
  </si>
  <si>
    <t>FDC - Fairview</t>
  </si>
  <si>
    <t>FDLRC - Frank D. Lanterman</t>
  </si>
  <si>
    <t>Note: Excludes consumers in acute crisis centers and the secure treatment program.</t>
  </si>
  <si>
    <t>--</t>
  </si>
  <si>
    <t>Note: Excludes consumers in acute crisis centers.</t>
  </si>
  <si>
    <t>Note: Excludes consumers in the secure treatment program.</t>
  </si>
  <si>
    <t>Projected Placements as of May 2018</t>
  </si>
  <si>
    <r>
      <t>Projected Placements as of May 2018</t>
    </r>
    <r>
      <rPr>
        <b/>
        <vertAlign val="superscript"/>
        <sz val="12"/>
        <rFont val="Calibri"/>
        <family val="2"/>
        <scheme val="minor"/>
      </rPr>
      <t>1</t>
    </r>
  </si>
  <si>
    <r>
      <rPr>
        <vertAlign val="superscript"/>
        <sz val="11"/>
        <color theme="1"/>
        <rFont val="Calibri"/>
        <family val="2"/>
        <scheme val="minor"/>
      </rPr>
      <t>1</t>
    </r>
    <r>
      <rPr>
        <sz val="11"/>
        <color theme="1"/>
        <rFont val="Calibri"/>
        <family val="2"/>
        <scheme val="minor"/>
      </rPr>
      <t xml:space="preserve"> Placement projections are not available for individual RCs.</t>
    </r>
  </si>
  <si>
    <t>January 2019</t>
  </si>
  <si>
    <r>
      <t>SDC - Sonoma</t>
    </r>
    <r>
      <rPr>
        <vertAlign val="superscript"/>
        <sz val="11"/>
        <color theme="1"/>
        <rFont val="Calibri"/>
        <family val="2"/>
        <scheme val="minor"/>
      </rPr>
      <t>1</t>
    </r>
  </si>
  <si>
    <r>
      <t>Remaining Transitions</t>
    </r>
    <r>
      <rPr>
        <b/>
        <vertAlign val="superscript"/>
        <sz val="12"/>
        <rFont val="Calibri"/>
        <family val="2"/>
        <scheme val="minor"/>
      </rPr>
      <t>2</t>
    </r>
  </si>
  <si>
    <r>
      <t>Remaining Transitions</t>
    </r>
    <r>
      <rPr>
        <b/>
        <vertAlign val="superscript"/>
        <sz val="12"/>
        <rFont val="Calibri"/>
        <family val="2"/>
        <scheme val="minor"/>
      </rPr>
      <t>1</t>
    </r>
  </si>
  <si>
    <r>
      <rPr>
        <vertAlign val="superscript"/>
        <sz val="11"/>
        <color theme="1"/>
        <rFont val="Calibri"/>
        <family val="2"/>
        <scheme val="minor"/>
      </rPr>
      <t>1</t>
    </r>
    <r>
      <rPr>
        <sz val="11"/>
        <color theme="1"/>
        <rFont val="Calibri"/>
        <family val="2"/>
        <scheme val="minor"/>
      </rPr>
      <t xml:space="preserve"> As of 12/31/18, there are no remaining individuals at Sonoma Developmental Center to be placed.</t>
    </r>
  </si>
  <si>
    <t>February 2019</t>
  </si>
  <si>
    <t>As of 12/31/18, there were no remaining individuals living at Sonoma Developmental Center.</t>
  </si>
  <si>
    <t>January 2019 projected and actual; February 2019 projected.</t>
  </si>
  <si>
    <t>Total Transitions Through January 2019</t>
  </si>
  <si>
    <t>In Fiscal Year 2018-19 through January 2019, 20 consumers have transitioned from Fairview Developmental Center (FDC) to the community.</t>
  </si>
  <si>
    <t>In January 2019, 3 consumers from FDC transitioned to the community. In the previous month, Regional Centers (RCs) had projected that 5 consumers from FDC would transition to the community in January 2019. The projected placements that did not occur this month were due to a delay in the home being vendored.</t>
  </si>
  <si>
    <t>In Fiscal Year 2018-19 through January 2019, 11 consumers have transitioned from Porterville Developmental Center (PDC) to the community.</t>
  </si>
  <si>
    <t>In January 2019, 2 consumers from PDC transitioned to the community. In the previous month, Regional Centers (RCs) had projected that 3 consumers from PDC would transition to the community in January 2019. The projected placement that did not occur this month was due to the home not being ready due to staffing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</si>
</sst>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_);\(0\)"/>
  </numFmts>
  <fonts count="2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2"/>
      <color theme="1"/>
      <name val="Calibri"/>
      <family val="2"/>
      <scheme val="minor"/>
    </font>
    <font>
      <sz val="11"/>
      <color rgb="FFFF0000"/>
      <name val="Calibri"/>
      <family val="2"/>
      <scheme val="minor"/>
    </font>
    <font>
      <b/>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0"/>
      <color theme="1"/>
      <name val="Calibri"/>
      <family val="2"/>
      <scheme val="minor"/>
    </font>
    <font>
      <sz val="10"/>
      <color theme="1"/>
      <name val="Calibri"/>
      <family val="2"/>
      <scheme val="minor"/>
    </font>
    <font>
      <b/>
      <sz val="12"/>
      <name val="Calibri"/>
      <family val="2"/>
      <scheme val="minor"/>
    </font>
    <font>
      <vertAlign val="superscript"/>
      <sz val="11"/>
      <color theme="1"/>
      <name val="Calibri"/>
      <family val="2"/>
      <scheme val="minor"/>
    </font>
    <font>
      <u/>
      <sz val="12"/>
      <color theme="10"/>
      <name val="Arial"/>
      <family val="2"/>
    </font>
    <font>
      <sz val="10"/>
      <color theme="10"/>
      <name val="Calibri"/>
      <family val="2"/>
      <scheme val="minor"/>
    </font>
    <font>
      <sz val="11"/>
      <name val="Calibri"/>
      <family val="2"/>
      <scheme val="minor"/>
    </font>
    <font>
      <b/>
      <sz val="18"/>
      <color rgb="FFFF0000"/>
      <name val="Calibri"/>
      <family val="2"/>
      <scheme val="minor"/>
    </font>
    <font>
      <sz val="10"/>
      <name val="Arial"/>
      <family val="2"/>
    </font>
    <font>
      <sz val="12"/>
      <name val="Calibri"/>
      <family val="2"/>
      <scheme val="minor"/>
    </font>
    <font>
      <sz val="12"/>
      <color rgb="FFFF0000"/>
      <name val="Calibri"/>
      <family val="2"/>
      <scheme val="minor"/>
    </font>
    <font>
      <b/>
      <vertAlign val="superscript"/>
      <sz val="12"/>
      <name val="Calibri"/>
      <family val="2"/>
      <scheme val="minor"/>
    </font>
    <font>
      <sz val="10"/>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0">
    <xf numFmtId="0" fontId="0" fillId="0" borderId="0"/>
    <xf numFmtId="0" fontId="4" fillId="0" borderId="0"/>
    <xf numFmtId="9" fontId="4" fillId="0" borderId="0" applyFont="0" applyFill="0" applyBorder="0" applyAlignment="0" applyProtection="0"/>
    <xf numFmtId="0" fontId="16"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0" fontId="20" fillId="0" borderId="0"/>
    <xf numFmtId="0" fontId="2" fillId="0" borderId="0"/>
    <xf numFmtId="0" fontId="1" fillId="0" borderId="0"/>
  </cellStyleXfs>
  <cellXfs count="86">
    <xf numFmtId="0" fontId="0" fillId="0" borderId="0" xfId="0"/>
    <xf numFmtId="0" fontId="6" fillId="0" borderId="0" xfId="1" applyFont="1" applyFill="1"/>
    <xf numFmtId="0" fontId="9" fillId="0" borderId="0" xfId="1" applyFont="1" applyFill="1"/>
    <xf numFmtId="0" fontId="12" fillId="0" borderId="0" xfId="1" applyFont="1" applyFill="1" applyBorder="1" applyAlignment="1">
      <alignment wrapText="1"/>
    </xf>
    <xf numFmtId="0" fontId="13" fillId="0" borderId="0" xfId="1" applyFont="1" applyFill="1"/>
    <xf numFmtId="0" fontId="6" fillId="5" borderId="5" xfId="1" applyFont="1" applyFill="1" applyBorder="1" applyAlignment="1">
      <alignment vertical="center"/>
    </xf>
    <xf numFmtId="0" fontId="14" fillId="5" borderId="0" xfId="1" applyFont="1" applyFill="1" applyBorder="1" applyAlignment="1">
      <alignment horizontal="center" vertical="center"/>
    </xf>
    <xf numFmtId="0" fontId="6" fillId="5" borderId="0" xfId="1" applyFont="1" applyFill="1" applyBorder="1" applyAlignment="1">
      <alignment vertical="center"/>
    </xf>
    <xf numFmtId="0" fontId="6" fillId="0" borderId="0" xfId="1" applyFont="1"/>
    <xf numFmtId="0" fontId="6" fillId="5" borderId="0" xfId="1" applyFont="1" applyFill="1" applyBorder="1" applyAlignment="1">
      <alignment horizontal="left" vertical="center"/>
    </xf>
    <xf numFmtId="1" fontId="6" fillId="0" borderId="1" xfId="2" applyNumberFormat="1" applyFont="1" applyBorder="1" applyAlignment="1">
      <alignment horizontal="center" vertical="center"/>
    </xf>
    <xf numFmtId="166" fontId="6" fillId="0" borderId="1" xfId="2" applyNumberFormat="1" applyFont="1" applyBorder="1" applyAlignment="1">
      <alignment horizontal="center" vertical="center"/>
    </xf>
    <xf numFmtId="1" fontId="6" fillId="5" borderId="1" xfId="2" applyNumberFormat="1" applyFont="1" applyFill="1" applyBorder="1" applyAlignment="1">
      <alignment horizontal="center" vertical="center"/>
    </xf>
    <xf numFmtId="166" fontId="6" fillId="5" borderId="1" xfId="2" applyNumberFormat="1" applyFont="1" applyFill="1" applyBorder="1" applyAlignment="1">
      <alignment horizontal="center" vertical="center"/>
    </xf>
    <xf numFmtId="1" fontId="6" fillId="0" borderId="1" xfId="2" applyNumberFormat="1" applyFont="1" applyFill="1" applyBorder="1" applyAlignment="1">
      <alignment horizontal="center" vertical="center"/>
    </xf>
    <xf numFmtId="0" fontId="14" fillId="6" borderId="1" xfId="1" applyFont="1" applyFill="1" applyBorder="1" applyAlignment="1">
      <alignment vertical="center"/>
    </xf>
    <xf numFmtId="0" fontId="14" fillId="5" borderId="6" xfId="1" applyFont="1" applyFill="1" applyBorder="1" applyAlignment="1">
      <alignment vertical="center"/>
    </xf>
    <xf numFmtId="1" fontId="14" fillId="6" borderId="1" xfId="2" applyNumberFormat="1" applyFont="1" applyFill="1" applyBorder="1" applyAlignment="1">
      <alignment horizontal="center" vertical="center"/>
    </xf>
    <xf numFmtId="166" fontId="14" fillId="6" borderId="1" xfId="2" applyNumberFormat="1" applyFont="1" applyFill="1" applyBorder="1" applyAlignment="1">
      <alignment horizontal="center" vertical="center"/>
    </xf>
    <xf numFmtId="0" fontId="6" fillId="5" borderId="6" xfId="1" applyFont="1" applyFill="1" applyBorder="1" applyAlignment="1">
      <alignment vertical="center"/>
    </xf>
    <xf numFmtId="0" fontId="5" fillId="0" borderId="0" xfId="1" applyFont="1" applyFill="1" applyAlignment="1"/>
    <xf numFmtId="0" fontId="5" fillId="0" borderId="0" xfId="1" applyFont="1" applyFill="1"/>
    <xf numFmtId="0" fontId="5" fillId="0" borderId="0" xfId="1" applyFont="1" applyFill="1" applyAlignment="1">
      <alignment horizontal="left"/>
    </xf>
    <xf numFmtId="0" fontId="8" fillId="0" borderId="0" xfId="1" applyFont="1" applyBorder="1" applyAlignment="1">
      <alignment wrapText="1"/>
    </xf>
    <xf numFmtId="0" fontId="17" fillId="0" borderId="0" xfId="3" applyFont="1" applyBorder="1" applyAlignment="1"/>
    <xf numFmtId="0" fontId="13" fillId="0" borderId="0" xfId="1" applyFont="1"/>
    <xf numFmtId="0" fontId="18" fillId="0" borderId="0" xfId="3" applyFont="1" applyBorder="1" applyAlignment="1"/>
    <xf numFmtId="0" fontId="5" fillId="0" borderId="0" xfId="1" applyFont="1"/>
    <xf numFmtId="0" fontId="18" fillId="0" borderId="0" xfId="3" applyFont="1" applyBorder="1" applyAlignment="1">
      <alignment vertical="center" wrapText="1"/>
    </xf>
    <xf numFmtId="0" fontId="6" fillId="5" borderId="1" xfId="2" applyNumberFormat="1" applyFont="1" applyFill="1" applyBorder="1" applyAlignment="1">
      <alignment horizontal="center" vertical="center"/>
    </xf>
    <xf numFmtId="0" fontId="6" fillId="0" borderId="1" xfId="2" applyNumberFormat="1" applyFont="1" applyBorder="1" applyAlignment="1">
      <alignment horizontal="center" vertical="center"/>
    </xf>
    <xf numFmtId="0" fontId="6" fillId="0" borderId="1" xfId="2" applyNumberFormat="1" applyFont="1" applyFill="1" applyBorder="1" applyAlignment="1">
      <alignment horizontal="center" vertical="center"/>
    </xf>
    <xf numFmtId="166" fontId="6" fillId="0" borderId="1" xfId="2" applyNumberFormat="1" applyFont="1" applyFill="1" applyBorder="1" applyAlignment="1">
      <alignment horizontal="center" vertical="center"/>
    </xf>
    <xf numFmtId="0" fontId="5" fillId="0" borderId="0" xfId="0" applyFont="1" applyFill="1" applyBorder="1" applyAlignment="1">
      <alignment horizontal="left"/>
    </xf>
    <xf numFmtId="0" fontId="0" fillId="0" borderId="0" xfId="0" applyFont="1" applyFill="1" applyBorder="1" applyAlignment="1">
      <alignment horizontal="left"/>
    </xf>
    <xf numFmtId="0" fontId="5" fillId="0" borderId="0" xfId="0" applyFont="1" applyFill="1" applyAlignment="1">
      <alignment horizontal="left"/>
    </xf>
    <xf numFmtId="0" fontId="6" fillId="0" borderId="0" xfId="1" applyFont="1" applyAlignment="1">
      <alignment horizontal="center"/>
    </xf>
    <xf numFmtId="0" fontId="5" fillId="0" borderId="0" xfId="0" applyFont="1" applyFill="1" applyBorder="1" applyAlignment="1"/>
    <xf numFmtId="0" fontId="9" fillId="0" borderId="0" xfId="0" applyFont="1" applyFill="1" applyBorder="1" applyAlignment="1">
      <alignment wrapText="1"/>
    </xf>
    <xf numFmtId="0" fontId="7" fillId="0" borderId="0" xfId="0" applyFont="1" applyFill="1" applyAlignment="1">
      <alignment horizontal="left"/>
    </xf>
    <xf numFmtId="0" fontId="19" fillId="0" borderId="0" xfId="0" applyFont="1" applyFill="1" applyBorder="1" applyAlignment="1">
      <alignment horizontal="center" wrapText="1"/>
    </xf>
    <xf numFmtId="0" fontId="5" fillId="5" borderId="1"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5" fillId="5" borderId="1" xfId="1" applyFont="1" applyFill="1" applyBorder="1" applyAlignment="1">
      <alignment horizontal="left" vertical="center"/>
    </xf>
    <xf numFmtId="0" fontId="10" fillId="0" borderId="5" xfId="0" applyFont="1" applyFill="1" applyBorder="1" applyAlignment="1">
      <alignment wrapText="1"/>
    </xf>
    <xf numFmtId="0" fontId="5" fillId="0" borderId="0" xfId="0" applyFont="1" applyFill="1" applyBorder="1" applyAlignment="1">
      <alignment horizontal="left"/>
    </xf>
    <xf numFmtId="0" fontId="5" fillId="0" borderId="5" xfId="0" applyFont="1" applyFill="1" applyBorder="1" applyAlignment="1"/>
    <xf numFmtId="0" fontId="0" fillId="0" borderId="0" xfId="0" applyFont="1" applyFill="1" applyBorder="1" applyAlignment="1"/>
    <xf numFmtId="0" fontId="0" fillId="0" borderId="1" xfId="1" applyFont="1" applyFill="1" applyBorder="1" applyAlignment="1" applyProtection="1">
      <alignment horizontal="left" vertical="center" wrapText="1"/>
      <protection locked="0"/>
    </xf>
    <xf numFmtId="0" fontId="0" fillId="5" borderId="1" xfId="1" applyFont="1" applyFill="1" applyBorder="1" applyAlignment="1" applyProtection="1">
      <alignment horizontal="left" vertical="center" wrapText="1"/>
      <protection locked="0"/>
    </xf>
    <xf numFmtId="49" fontId="8" fillId="4" borderId="1" xfId="2" quotePrefix="1" applyNumberFormat="1" applyFont="1" applyFill="1" applyBorder="1" applyAlignment="1">
      <alignment horizontal="center" vertical="center"/>
    </xf>
    <xf numFmtId="0" fontId="0" fillId="0" borderId="0" xfId="0" applyFont="1" applyFill="1" applyBorder="1" applyAlignment="1">
      <alignment horizontal="left"/>
    </xf>
    <xf numFmtId="0" fontId="6" fillId="0" borderId="0" xfId="1" applyFont="1" applyFill="1" applyBorder="1" applyAlignment="1">
      <alignment vertical="center"/>
    </xf>
    <xf numFmtId="0" fontId="22" fillId="0" borderId="0" xfId="1" applyFont="1"/>
    <xf numFmtId="0" fontId="0" fillId="0" borderId="1" xfId="1" applyFont="1" applyBorder="1" applyAlignment="1">
      <alignment horizontal="left" vertical="center"/>
    </xf>
    <xf numFmtId="1" fontId="21" fillId="0" borderId="1" xfId="2" applyNumberFormat="1" applyFont="1" applyBorder="1" applyAlignment="1">
      <alignment horizontal="center" vertical="center"/>
    </xf>
    <xf numFmtId="1" fontId="21" fillId="5" borderId="1" xfId="2" applyNumberFormat="1" applyFont="1" applyFill="1" applyBorder="1" applyAlignment="1">
      <alignment horizontal="center" vertical="center"/>
    </xf>
    <xf numFmtId="49" fontId="21" fillId="5" borderId="1" xfId="2" applyNumberFormat="1" applyFont="1" applyFill="1" applyBorder="1" applyAlignment="1">
      <alignment horizontal="center" vertical="center"/>
    </xf>
    <xf numFmtId="49" fontId="21" fillId="0" borderId="1" xfId="2" applyNumberFormat="1" applyFont="1" applyBorder="1" applyAlignment="1">
      <alignment horizontal="center" vertical="center"/>
    </xf>
    <xf numFmtId="49" fontId="21" fillId="0" borderId="1" xfId="2"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left"/>
    </xf>
    <xf numFmtId="0" fontId="0" fillId="0" borderId="0" xfId="0" applyFont="1" applyFill="1" applyBorder="1" applyAlignment="1">
      <alignment wrapText="1"/>
    </xf>
    <xf numFmtId="0" fontId="25" fillId="0" borderId="0" xfId="0" applyFont="1" applyFill="1" applyBorder="1" applyAlignment="1">
      <alignment wrapText="1"/>
    </xf>
    <xf numFmtId="0" fontId="6" fillId="2" borderId="1" xfId="2" applyNumberFormat="1" applyFont="1" applyFill="1" applyBorder="1" applyAlignment="1">
      <alignment horizontal="center" vertical="center"/>
    </xf>
    <xf numFmtId="0" fontId="24" fillId="0" borderId="0" xfId="3" applyFont="1" applyBorder="1" applyAlignment="1">
      <alignment horizontal="left"/>
    </xf>
    <xf numFmtId="0" fontId="14" fillId="4" borderId="1" xfId="1" applyFont="1" applyFill="1" applyBorder="1" applyAlignment="1">
      <alignment horizontal="center" vertical="center" wrapText="1"/>
    </xf>
    <xf numFmtId="0" fontId="5" fillId="0" borderId="5" xfId="0" applyFont="1" applyFill="1" applyBorder="1" applyAlignment="1">
      <alignment horizontal="left"/>
    </xf>
    <xf numFmtId="0" fontId="0" fillId="0" borderId="0" xfId="0" applyFont="1" applyFill="1" applyBorder="1" applyAlignment="1">
      <alignment horizontal="left"/>
    </xf>
    <xf numFmtId="0" fontId="14" fillId="4" borderId="1"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0" fontId="8" fillId="4" borderId="2" xfId="1" applyFont="1" applyFill="1" applyBorder="1" applyAlignment="1">
      <alignment horizontal="center" vertical="center"/>
    </xf>
    <xf numFmtId="49" fontId="8" fillId="4" borderId="1" xfId="2" quotePrefix="1" applyNumberFormat="1" applyFont="1" applyFill="1" applyBorder="1" applyAlignment="1">
      <alignment horizontal="center" vertical="center"/>
    </xf>
    <xf numFmtId="0" fontId="8" fillId="4" borderId="1" xfId="2" applyNumberFormat="1"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11" fillId="0" borderId="0" xfId="0" applyFont="1" applyFill="1" applyBorder="1" applyAlignment="1">
      <alignment horizontal="left" vertical="center"/>
    </xf>
    <xf numFmtId="0" fontId="8" fillId="0" borderId="0" xfId="0" applyFont="1" applyFill="1" applyBorder="1" applyAlignment="1">
      <alignment horizontal="center" wrapText="1"/>
    </xf>
    <xf numFmtId="0" fontId="14" fillId="4" borderId="1" xfId="0" applyFont="1" applyFill="1" applyBorder="1" applyAlignment="1">
      <alignment horizontal="center" vertical="center"/>
    </xf>
    <xf numFmtId="0" fontId="18" fillId="0" borderId="0" xfId="3" applyFont="1" applyBorder="1" applyAlignment="1">
      <alignment horizontal="left" vertical="center" wrapText="1"/>
    </xf>
    <xf numFmtId="0" fontId="18" fillId="0" borderId="0" xfId="3" applyFont="1" applyFill="1" applyBorder="1" applyAlignment="1">
      <alignment horizontal="left" vertical="center" wrapText="1"/>
    </xf>
  </cellXfs>
  <cellStyles count="10">
    <cellStyle name="Hyperlink" xfId="3" builtinId="8"/>
    <cellStyle name="Normal" xfId="0" builtinId="0"/>
    <cellStyle name="Normal 2" xfId="1"/>
    <cellStyle name="Normal 2 2" xfId="4"/>
    <cellStyle name="Normal 3" xfId="6"/>
    <cellStyle name="Normal 4" xfId="7"/>
    <cellStyle name="Normal 5" xfId="8"/>
    <cellStyle name="Normal 6" xfId="9"/>
    <cellStyle name="Percent 2" xfId="2"/>
    <cellStyle name="Percent 2 2" xfId="5"/>
  </cellStyles>
  <dxfs count="0"/>
  <tableStyles count="0" defaultTableStyle="TableStyleMedium9" defaultPivotStyle="PivotStyleLight16"/>
  <colors>
    <mruColors>
      <color rgb="FFE5E519"/>
      <color rgb="FF0000FF"/>
      <color rgb="FF66FF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OPY%209-4-18%20CPP%20Management%20Tool%20v3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pageSetUpPr fitToPage="1"/>
  </sheetPr>
  <dimension ref="A1:XDC99"/>
  <sheetViews>
    <sheetView showGridLines="0" tabSelected="1" view="pageBreakPreview" zoomScale="90" zoomScaleNormal="90" zoomScaleSheetLayoutView="90" workbookViewId="0">
      <selection activeCell="C24" sqref="C24:C25"/>
    </sheetView>
  </sheetViews>
  <sheetFormatPr defaultRowHeight="15.75" x14ac:dyDescent="0.25"/>
  <cols>
    <col min="1" max="1" width="33.85546875" style="8" customWidth="1"/>
    <col min="2" max="2" width="0.7109375" style="8" customWidth="1"/>
    <col min="3" max="3" width="22.85546875" style="8" customWidth="1"/>
    <col min="4" max="4" width="22.85546875" style="36" customWidth="1"/>
    <col min="5" max="5" width="24.28515625" style="36" customWidth="1"/>
    <col min="6" max="6" width="0.7109375" style="8" customWidth="1"/>
    <col min="7" max="7" width="22.85546875" style="8" customWidth="1"/>
    <col min="8" max="8" width="22.85546875" style="36" customWidth="1"/>
    <col min="9" max="9" width="0.5703125" style="8" customWidth="1"/>
    <col min="10" max="10" width="22.85546875" style="8" customWidth="1"/>
    <col min="11" max="11" width="6.5703125" style="36" customWidth="1"/>
    <col min="12" max="16384" width="9.140625" style="8"/>
  </cols>
  <sheetData>
    <row r="1" spans="1:11" s="1" customFormat="1" ht="44.25" customHeight="1" x14ac:dyDescent="0.25">
      <c r="A1" s="75" t="s">
        <v>32</v>
      </c>
      <c r="B1" s="76"/>
      <c r="C1" s="76"/>
      <c r="D1" s="76"/>
      <c r="E1" s="76"/>
      <c r="F1" s="76"/>
      <c r="G1" s="76"/>
      <c r="H1" s="76"/>
      <c r="I1" s="76"/>
      <c r="J1" s="77"/>
    </row>
    <row r="2" spans="1:11" s="2" customFormat="1" ht="15.75" customHeight="1" x14ac:dyDescent="0.25">
      <c r="A2" s="78" t="s">
        <v>52</v>
      </c>
      <c r="B2" s="79"/>
      <c r="C2" s="79"/>
      <c r="D2" s="79"/>
      <c r="E2" s="79"/>
      <c r="F2" s="79"/>
      <c r="G2" s="79"/>
      <c r="H2" s="79"/>
      <c r="I2" s="79"/>
      <c r="J2" s="80"/>
    </row>
    <row r="3" spans="1:11" s="2" customFormat="1" ht="12" x14ac:dyDescent="0.2">
      <c r="A3" s="44"/>
      <c r="B3" s="44"/>
      <c r="C3" s="44"/>
      <c r="D3" s="44"/>
      <c r="E3" s="44"/>
      <c r="F3" s="44"/>
      <c r="G3" s="44"/>
      <c r="H3" s="44"/>
      <c r="I3" s="44"/>
      <c r="J3" s="44"/>
    </row>
    <row r="4" spans="1:11" s="1" customFormat="1" x14ac:dyDescent="0.25">
      <c r="A4" s="81" t="s">
        <v>0</v>
      </c>
      <c r="B4" s="81"/>
      <c r="C4" s="81"/>
      <c r="D4" s="81"/>
      <c r="E4" s="81"/>
      <c r="F4" s="81"/>
      <c r="G4" s="81"/>
      <c r="H4" s="81"/>
      <c r="I4" s="81"/>
      <c r="J4" s="81"/>
    </row>
    <row r="5" spans="1:11" s="2" customFormat="1" ht="15" customHeight="1" x14ac:dyDescent="0.35">
      <c r="A5" s="38"/>
      <c r="B5" s="38"/>
      <c r="C5" s="38"/>
      <c r="D5" s="38"/>
      <c r="E5" s="40"/>
      <c r="F5" s="38"/>
      <c r="G5" s="38"/>
      <c r="H5" s="38"/>
      <c r="I5" s="38"/>
      <c r="J5" s="38"/>
    </row>
    <row r="6" spans="1:11" s="1" customFormat="1" ht="15.75" customHeight="1" x14ac:dyDescent="0.25">
      <c r="A6" s="82" t="s">
        <v>1</v>
      </c>
      <c r="B6" s="82"/>
      <c r="C6" s="82"/>
      <c r="D6" s="82"/>
      <c r="E6" s="82"/>
      <c r="F6" s="82"/>
      <c r="G6" s="82"/>
      <c r="H6" s="82"/>
      <c r="I6" s="82"/>
      <c r="J6" s="82"/>
    </row>
    <row r="7" spans="1:11" s="4" customFormat="1" ht="12.75" x14ac:dyDescent="0.2">
      <c r="A7" s="3"/>
      <c r="B7" s="3"/>
      <c r="C7" s="3"/>
      <c r="D7" s="3"/>
      <c r="E7" s="3"/>
      <c r="F7" s="3"/>
      <c r="G7" s="3"/>
      <c r="H7" s="3"/>
      <c r="I7" s="3"/>
      <c r="J7" s="3"/>
    </row>
    <row r="8" spans="1:11" s="1" customFormat="1" ht="20.100000000000001" customHeight="1" x14ac:dyDescent="0.25">
      <c r="A8" s="83" t="s">
        <v>2</v>
      </c>
      <c r="B8" s="5"/>
      <c r="C8" s="70" t="s">
        <v>35</v>
      </c>
      <c r="D8" s="71"/>
      <c r="E8" s="72"/>
      <c r="F8" s="5"/>
      <c r="G8" s="73" t="s">
        <v>45</v>
      </c>
      <c r="H8" s="74"/>
      <c r="I8" s="5"/>
      <c r="J8" s="50" t="s">
        <v>50</v>
      </c>
    </row>
    <row r="9" spans="1:11" ht="33" customHeight="1" x14ac:dyDescent="0.25">
      <c r="A9" s="83"/>
      <c r="B9" s="6"/>
      <c r="C9" s="66" t="s">
        <v>42</v>
      </c>
      <c r="D9" s="66" t="s">
        <v>53</v>
      </c>
      <c r="E9" s="66" t="s">
        <v>48</v>
      </c>
      <c r="F9" s="7"/>
      <c r="G9" s="66" t="s">
        <v>3</v>
      </c>
      <c r="H9" s="66" t="s">
        <v>4</v>
      </c>
      <c r="I9" s="7"/>
      <c r="J9" s="66" t="s">
        <v>3</v>
      </c>
      <c r="K9" s="8"/>
    </row>
    <row r="10" spans="1:11" ht="33" customHeight="1" x14ac:dyDescent="0.25">
      <c r="A10" s="83"/>
      <c r="B10" s="6"/>
      <c r="C10" s="66"/>
      <c r="D10" s="66"/>
      <c r="E10" s="66"/>
      <c r="F10" s="7"/>
      <c r="G10" s="66"/>
      <c r="H10" s="66"/>
      <c r="I10" s="7"/>
      <c r="J10" s="66"/>
      <c r="K10" s="8"/>
    </row>
    <row r="11" spans="1:11" ht="20.100000000000001" customHeight="1" x14ac:dyDescent="0.25">
      <c r="A11" s="54" t="s">
        <v>36</v>
      </c>
      <c r="B11" s="9"/>
      <c r="C11" s="55">
        <f>C41</f>
        <v>83</v>
      </c>
      <c r="D11" s="10">
        <f>D41</f>
        <v>20</v>
      </c>
      <c r="E11" s="11">
        <f>E41</f>
        <v>63</v>
      </c>
      <c r="F11" s="7"/>
      <c r="G11" s="10">
        <f>G41</f>
        <v>5</v>
      </c>
      <c r="H11" s="10">
        <f>H41</f>
        <v>3</v>
      </c>
      <c r="I11" s="7"/>
      <c r="J11" s="10">
        <f>J41</f>
        <v>8</v>
      </c>
      <c r="K11" s="8"/>
    </row>
    <row r="12" spans="1:11" ht="20.100000000000001" customHeight="1" x14ac:dyDescent="0.25">
      <c r="A12" s="43" t="s">
        <v>5</v>
      </c>
      <c r="B12" s="9"/>
      <c r="C12" s="56">
        <f>C72</f>
        <v>55</v>
      </c>
      <c r="D12" s="12">
        <f>D72</f>
        <v>11</v>
      </c>
      <c r="E12" s="13">
        <f>E72</f>
        <v>44</v>
      </c>
      <c r="F12" s="7"/>
      <c r="G12" s="12">
        <f>G72</f>
        <v>3</v>
      </c>
      <c r="H12" s="12">
        <f>H72</f>
        <v>2</v>
      </c>
      <c r="I12" s="7"/>
      <c r="J12" s="12">
        <f>J72</f>
        <v>2</v>
      </c>
      <c r="K12" s="8"/>
    </row>
    <row r="13" spans="1:11" ht="20.100000000000001" customHeight="1" x14ac:dyDescent="0.25">
      <c r="A13" s="54" t="s">
        <v>46</v>
      </c>
      <c r="B13" s="9"/>
      <c r="C13" s="55">
        <f>C94</f>
        <v>83</v>
      </c>
      <c r="D13" s="14">
        <f>D94</f>
        <v>75</v>
      </c>
      <c r="E13" s="11">
        <f>E94</f>
        <v>0</v>
      </c>
      <c r="F13" s="7"/>
      <c r="G13" s="10">
        <f>G94</f>
        <v>0</v>
      </c>
      <c r="H13" s="10">
        <f>H94</f>
        <v>0</v>
      </c>
      <c r="I13" s="7"/>
      <c r="J13" s="10">
        <f>J94</f>
        <v>0</v>
      </c>
      <c r="K13" s="8"/>
    </row>
    <row r="14" spans="1:11" ht="20.100000000000001" customHeight="1" x14ac:dyDescent="0.25">
      <c r="A14" s="15" t="s">
        <v>25</v>
      </c>
      <c r="B14" s="16"/>
      <c r="C14" s="17">
        <f>SUM(C11:C13)</f>
        <v>221</v>
      </c>
      <c r="D14" s="17">
        <f>SUM(D11:D13)</f>
        <v>106</v>
      </c>
      <c r="E14" s="18">
        <f>SUM(E11:E13)</f>
        <v>107</v>
      </c>
      <c r="F14" s="19"/>
      <c r="G14" s="17">
        <f>SUM(G11:G13)</f>
        <v>8</v>
      </c>
      <c r="H14" s="17">
        <f>SUM(H11:H13)</f>
        <v>5</v>
      </c>
      <c r="I14" s="19"/>
      <c r="J14" s="17">
        <f>SUM(J11:J13)</f>
        <v>10</v>
      </c>
      <c r="K14" s="8"/>
    </row>
    <row r="15" spans="1:11" s="21" customFormat="1" ht="15" x14ac:dyDescent="0.25">
      <c r="A15" s="46" t="s">
        <v>6</v>
      </c>
      <c r="B15" s="46"/>
      <c r="C15" s="46"/>
      <c r="D15" s="46"/>
      <c r="E15" s="46"/>
      <c r="F15" s="46"/>
      <c r="G15" s="46"/>
      <c r="H15" s="46"/>
      <c r="I15" s="46"/>
      <c r="J15" s="46"/>
      <c r="K15" s="20"/>
    </row>
    <row r="16" spans="1:11" s="21" customFormat="1" ht="15" x14ac:dyDescent="0.25">
      <c r="A16" s="47" t="s">
        <v>38</v>
      </c>
      <c r="B16" s="37"/>
      <c r="C16" s="37"/>
      <c r="D16" s="37"/>
      <c r="E16" s="37"/>
      <c r="F16" s="37"/>
      <c r="G16" s="37"/>
      <c r="H16" s="37"/>
      <c r="I16" s="37"/>
      <c r="J16" s="37"/>
      <c r="K16" s="20"/>
    </row>
    <row r="17" spans="1:11" s="21" customFormat="1" ht="17.25" x14ac:dyDescent="0.25">
      <c r="A17" s="47" t="s">
        <v>49</v>
      </c>
      <c r="B17" s="47"/>
      <c r="C17" s="47"/>
      <c r="D17" s="47"/>
      <c r="E17" s="47"/>
      <c r="F17" s="47"/>
      <c r="G17" s="47"/>
      <c r="H17" s="47"/>
      <c r="I17" s="47"/>
      <c r="J17" s="47"/>
      <c r="K17" s="22"/>
    </row>
    <row r="18" spans="1:11" s="21" customFormat="1" ht="15" x14ac:dyDescent="0.25">
      <c r="A18" s="37"/>
      <c r="B18" s="37"/>
      <c r="C18" s="37"/>
      <c r="D18" s="37"/>
      <c r="E18" s="37"/>
      <c r="F18" s="37"/>
      <c r="G18" s="37"/>
      <c r="H18" s="37"/>
      <c r="I18" s="37"/>
      <c r="J18" s="37"/>
      <c r="K18" s="22"/>
    </row>
    <row r="19" spans="1:11" ht="15.75" customHeight="1" x14ac:dyDescent="0.25">
      <c r="A19" s="82" t="s">
        <v>7</v>
      </c>
      <c r="B19" s="82"/>
      <c r="C19" s="82"/>
      <c r="D19" s="82"/>
      <c r="E19" s="82"/>
      <c r="F19" s="82"/>
      <c r="G19" s="82"/>
      <c r="H19" s="82"/>
      <c r="I19" s="82"/>
      <c r="J19" s="82"/>
      <c r="K19" s="23"/>
    </row>
    <row r="20" spans="1:11" s="27" customFormat="1" ht="15" x14ac:dyDescent="0.25">
      <c r="A20" s="26" t="s">
        <v>54</v>
      </c>
      <c r="B20" s="26"/>
      <c r="C20" s="26"/>
      <c r="D20" s="26"/>
      <c r="E20" s="26"/>
      <c r="F20" s="26"/>
      <c r="G20" s="26"/>
      <c r="H20" s="26"/>
      <c r="I20" s="26"/>
      <c r="J20" s="26"/>
      <c r="K20" s="26"/>
    </row>
    <row r="21" spans="1:11" s="25" customFormat="1" ht="12.75" x14ac:dyDescent="0.2">
      <c r="A21" s="24"/>
      <c r="B21" s="24"/>
      <c r="C21" s="24"/>
      <c r="D21" s="24"/>
      <c r="E21" s="24"/>
      <c r="F21" s="24"/>
      <c r="G21" s="24"/>
      <c r="H21" s="24"/>
      <c r="I21" s="24"/>
      <c r="J21" s="24"/>
      <c r="K21" s="24"/>
    </row>
    <row r="22" spans="1:11" s="27" customFormat="1" ht="32.25" customHeight="1" x14ac:dyDescent="0.25">
      <c r="A22" s="84" t="s">
        <v>55</v>
      </c>
      <c r="B22" s="84"/>
      <c r="C22" s="84"/>
      <c r="D22" s="84"/>
      <c r="E22" s="84"/>
      <c r="F22" s="84"/>
      <c r="G22" s="84"/>
      <c r="H22" s="84"/>
      <c r="I22" s="84"/>
      <c r="J22" s="84"/>
      <c r="K22" s="28"/>
    </row>
    <row r="23" spans="1:11" s="1" customFormat="1" ht="20.100000000000001" customHeight="1" x14ac:dyDescent="0.25">
      <c r="A23" s="69" t="s">
        <v>8</v>
      </c>
      <c r="B23" s="5"/>
      <c r="C23" s="70" t="s">
        <v>35</v>
      </c>
      <c r="D23" s="71"/>
      <c r="E23" s="72"/>
      <c r="F23" s="5"/>
      <c r="G23" s="73" t="s">
        <v>45</v>
      </c>
      <c r="H23" s="74"/>
      <c r="I23" s="5"/>
      <c r="J23" s="50" t="s">
        <v>50</v>
      </c>
    </row>
    <row r="24" spans="1:11" ht="33" customHeight="1" x14ac:dyDescent="0.25">
      <c r="A24" s="69"/>
      <c r="B24" s="6"/>
      <c r="C24" s="66" t="s">
        <v>43</v>
      </c>
      <c r="D24" s="66" t="s">
        <v>53</v>
      </c>
      <c r="E24" s="66" t="s">
        <v>34</v>
      </c>
      <c r="F24" s="7"/>
      <c r="G24" s="66" t="s">
        <v>3</v>
      </c>
      <c r="H24" s="66" t="s">
        <v>4</v>
      </c>
      <c r="I24" s="7"/>
      <c r="J24" s="66" t="s">
        <v>3</v>
      </c>
      <c r="K24" s="8"/>
    </row>
    <row r="25" spans="1:11" ht="12.75" customHeight="1" x14ac:dyDescent="0.25">
      <c r="A25" s="69"/>
      <c r="B25" s="6"/>
      <c r="C25" s="66"/>
      <c r="D25" s="66"/>
      <c r="E25" s="66"/>
      <c r="F25" s="7"/>
      <c r="G25" s="66"/>
      <c r="H25" s="66"/>
      <c r="I25" s="7"/>
      <c r="J25" s="66"/>
      <c r="K25" s="8"/>
    </row>
    <row r="26" spans="1:11" ht="20.100000000000001" customHeight="1" x14ac:dyDescent="0.25">
      <c r="A26" s="41" t="s">
        <v>9</v>
      </c>
      <c r="B26" s="9"/>
      <c r="C26" s="57" t="s">
        <v>39</v>
      </c>
      <c r="D26" s="29">
        <v>0</v>
      </c>
      <c r="E26" s="13" t="s">
        <v>39</v>
      </c>
      <c r="F26" s="7"/>
      <c r="G26" s="29">
        <v>0</v>
      </c>
      <c r="H26" s="29">
        <v>0</v>
      </c>
      <c r="I26" s="7"/>
      <c r="J26" s="29">
        <v>0</v>
      </c>
      <c r="K26" s="53"/>
    </row>
    <row r="27" spans="1:11" ht="20.100000000000001" customHeight="1" x14ac:dyDescent="0.25">
      <c r="A27" s="48" t="s">
        <v>10</v>
      </c>
      <c r="B27" s="9"/>
      <c r="C27" s="58" t="s">
        <v>39</v>
      </c>
      <c r="D27" s="30">
        <v>1</v>
      </c>
      <c r="E27" s="11" t="s">
        <v>39</v>
      </c>
      <c r="F27" s="7"/>
      <c r="G27" s="30">
        <v>0</v>
      </c>
      <c r="H27" s="30">
        <v>0</v>
      </c>
      <c r="I27" s="7"/>
      <c r="J27" s="30">
        <v>0</v>
      </c>
      <c r="K27" s="8"/>
    </row>
    <row r="28" spans="1:11" ht="20.100000000000001" customHeight="1" x14ac:dyDescent="0.25">
      <c r="A28" s="49" t="s">
        <v>37</v>
      </c>
      <c r="B28" s="9"/>
      <c r="C28" s="57" t="s">
        <v>39</v>
      </c>
      <c r="D28" s="29">
        <v>0</v>
      </c>
      <c r="E28" s="13" t="s">
        <v>39</v>
      </c>
      <c r="F28" s="7"/>
      <c r="G28" s="29">
        <v>0</v>
      </c>
      <c r="H28" s="29">
        <v>0</v>
      </c>
      <c r="I28" s="7"/>
      <c r="J28" s="29">
        <v>0</v>
      </c>
      <c r="K28" s="8"/>
    </row>
    <row r="29" spans="1:11" ht="20.100000000000001" customHeight="1" x14ac:dyDescent="0.25">
      <c r="A29" s="48" t="s">
        <v>28</v>
      </c>
      <c r="B29" s="9"/>
      <c r="C29" s="59" t="s">
        <v>39</v>
      </c>
      <c r="D29" s="30">
        <v>1</v>
      </c>
      <c r="E29" s="32" t="s">
        <v>39</v>
      </c>
      <c r="F29" s="7"/>
      <c r="G29" s="14">
        <v>0</v>
      </c>
      <c r="H29" s="14">
        <v>0</v>
      </c>
      <c r="I29" s="7"/>
      <c r="J29" s="14">
        <v>0</v>
      </c>
      <c r="K29" s="8"/>
    </row>
    <row r="30" spans="1:11" ht="20.100000000000001" customHeight="1" x14ac:dyDescent="0.25">
      <c r="A30" s="49" t="s">
        <v>27</v>
      </c>
      <c r="B30" s="9"/>
      <c r="C30" s="57" t="s">
        <v>39</v>
      </c>
      <c r="D30" s="29">
        <v>1</v>
      </c>
      <c r="E30" s="13" t="s">
        <v>39</v>
      </c>
      <c r="F30" s="7"/>
      <c r="G30" s="29">
        <v>0</v>
      </c>
      <c r="H30" s="29">
        <v>0</v>
      </c>
      <c r="I30" s="7"/>
      <c r="J30" s="29">
        <v>0</v>
      </c>
      <c r="K30" s="8"/>
    </row>
    <row r="31" spans="1:11" ht="20.100000000000001" customHeight="1" x14ac:dyDescent="0.25">
      <c r="A31" s="42" t="s">
        <v>11</v>
      </c>
      <c r="B31" s="9"/>
      <c r="C31" s="58" t="s">
        <v>39</v>
      </c>
      <c r="D31" s="30">
        <v>0</v>
      </c>
      <c r="E31" s="11" t="s">
        <v>39</v>
      </c>
      <c r="F31" s="7"/>
      <c r="G31" s="30">
        <v>0</v>
      </c>
      <c r="H31" s="30">
        <v>0</v>
      </c>
      <c r="I31" s="7"/>
      <c r="J31" s="30">
        <v>0</v>
      </c>
      <c r="K31" s="8"/>
    </row>
    <row r="32" spans="1:11" ht="20.100000000000001" customHeight="1" x14ac:dyDescent="0.25">
      <c r="A32" s="41" t="s">
        <v>12</v>
      </c>
      <c r="B32" s="9"/>
      <c r="C32" s="57" t="s">
        <v>39</v>
      </c>
      <c r="D32" s="29">
        <v>1</v>
      </c>
      <c r="E32" s="13" t="s">
        <v>39</v>
      </c>
      <c r="F32" s="7"/>
      <c r="G32" s="29">
        <v>0</v>
      </c>
      <c r="H32" s="29">
        <v>0</v>
      </c>
      <c r="I32" s="7"/>
      <c r="J32" s="29">
        <v>0</v>
      </c>
      <c r="K32" s="8"/>
    </row>
    <row r="33" spans="1:16331" ht="20.100000000000001" customHeight="1" x14ac:dyDescent="0.25">
      <c r="A33" s="48" t="s">
        <v>30</v>
      </c>
      <c r="B33" s="9"/>
      <c r="C33" s="58" t="s">
        <v>39</v>
      </c>
      <c r="D33" s="30">
        <v>1</v>
      </c>
      <c r="E33" s="11" t="s">
        <v>39</v>
      </c>
      <c r="F33" s="7"/>
      <c r="G33" s="30">
        <v>0</v>
      </c>
      <c r="H33" s="30">
        <v>0</v>
      </c>
      <c r="I33" s="7"/>
      <c r="J33" s="30">
        <v>0</v>
      </c>
      <c r="K33" s="8"/>
    </row>
    <row r="34" spans="1:16331" ht="20.100000000000001" customHeight="1" x14ac:dyDescent="0.25">
      <c r="A34" s="49" t="s">
        <v>31</v>
      </c>
      <c r="B34" s="9"/>
      <c r="C34" s="57" t="s">
        <v>39</v>
      </c>
      <c r="D34" s="29">
        <v>8</v>
      </c>
      <c r="E34" s="13" t="s">
        <v>39</v>
      </c>
      <c r="F34" s="7"/>
      <c r="G34" s="29">
        <v>5</v>
      </c>
      <c r="H34" s="29">
        <v>3</v>
      </c>
      <c r="I34" s="7"/>
      <c r="J34" s="29">
        <v>7</v>
      </c>
      <c r="K34" s="8"/>
    </row>
    <row r="35" spans="1:16331" ht="20.100000000000001" customHeight="1" x14ac:dyDescent="0.25">
      <c r="A35" s="42" t="s">
        <v>13</v>
      </c>
      <c r="B35" s="9"/>
      <c r="C35" s="58" t="s">
        <v>39</v>
      </c>
      <c r="D35" s="30">
        <v>0</v>
      </c>
      <c r="E35" s="11" t="s">
        <v>39</v>
      </c>
      <c r="F35" s="7"/>
      <c r="G35" s="30">
        <v>0</v>
      </c>
      <c r="H35" s="30">
        <v>0</v>
      </c>
      <c r="I35" s="7"/>
      <c r="J35" s="30">
        <v>0</v>
      </c>
      <c r="K35" s="8"/>
    </row>
    <row r="36" spans="1:16331" ht="20.100000000000001" customHeight="1" x14ac:dyDescent="0.25">
      <c r="A36" s="41" t="s">
        <v>14</v>
      </c>
      <c r="B36" s="9"/>
      <c r="C36" s="57" t="s">
        <v>39</v>
      </c>
      <c r="D36" s="29">
        <v>1</v>
      </c>
      <c r="E36" s="13" t="s">
        <v>39</v>
      </c>
      <c r="F36" s="7"/>
      <c r="G36" s="29">
        <v>0</v>
      </c>
      <c r="H36" s="29">
        <v>0</v>
      </c>
      <c r="I36" s="7"/>
      <c r="J36" s="29">
        <v>0</v>
      </c>
      <c r="K36" s="8"/>
    </row>
    <row r="37" spans="1:16331" ht="20.100000000000001" customHeight="1" x14ac:dyDescent="0.25">
      <c r="A37" s="48" t="s">
        <v>15</v>
      </c>
      <c r="B37" s="9"/>
      <c r="C37" s="59" t="s">
        <v>39</v>
      </c>
      <c r="D37" s="31">
        <v>3</v>
      </c>
      <c r="E37" s="32" t="s">
        <v>39</v>
      </c>
      <c r="F37" s="7"/>
      <c r="G37" s="14">
        <v>0</v>
      </c>
      <c r="H37" s="14">
        <v>0</v>
      </c>
      <c r="I37" s="7"/>
      <c r="J37" s="14">
        <v>0</v>
      </c>
      <c r="K37" s="8"/>
    </row>
    <row r="38" spans="1:16331" ht="20.100000000000001" customHeight="1" x14ac:dyDescent="0.25">
      <c r="A38" s="43" t="s">
        <v>16</v>
      </c>
      <c r="B38" s="9"/>
      <c r="C38" s="57" t="s">
        <v>39</v>
      </c>
      <c r="D38" s="29">
        <v>2</v>
      </c>
      <c r="E38" s="13" t="s">
        <v>39</v>
      </c>
      <c r="F38" s="7"/>
      <c r="G38" s="12">
        <v>0</v>
      </c>
      <c r="H38" s="12">
        <v>0</v>
      </c>
      <c r="I38" s="7"/>
      <c r="J38" s="12">
        <v>0</v>
      </c>
      <c r="K38" s="8"/>
    </row>
    <row r="39" spans="1:16331" ht="20.100000000000001" customHeight="1" x14ac:dyDescent="0.25">
      <c r="A39" s="48" t="s">
        <v>17</v>
      </c>
      <c r="B39" s="9"/>
      <c r="C39" s="59" t="s">
        <v>39</v>
      </c>
      <c r="D39" s="30">
        <v>0</v>
      </c>
      <c r="E39" s="32" t="s">
        <v>39</v>
      </c>
      <c r="F39" s="7"/>
      <c r="G39" s="14">
        <v>0</v>
      </c>
      <c r="H39" s="14">
        <v>0</v>
      </c>
      <c r="I39" s="7"/>
      <c r="J39" s="14">
        <v>0</v>
      </c>
      <c r="K39" s="8"/>
    </row>
    <row r="40" spans="1:16331" ht="20.100000000000001" customHeight="1" x14ac:dyDescent="0.25">
      <c r="A40" s="43" t="s">
        <v>24</v>
      </c>
      <c r="B40" s="9"/>
      <c r="C40" s="57" t="s">
        <v>39</v>
      </c>
      <c r="D40" s="29">
        <v>1</v>
      </c>
      <c r="E40" s="13" t="s">
        <v>39</v>
      </c>
      <c r="F40" s="7"/>
      <c r="G40" s="12">
        <v>0</v>
      </c>
      <c r="H40" s="12">
        <v>0</v>
      </c>
      <c r="I40" s="7"/>
      <c r="J40" s="12">
        <v>1</v>
      </c>
      <c r="K40" s="8"/>
    </row>
    <row r="41" spans="1:16331" ht="20.100000000000001" customHeight="1" x14ac:dyDescent="0.25">
      <c r="A41" s="15" t="s">
        <v>25</v>
      </c>
      <c r="B41" s="16"/>
      <c r="C41" s="17">
        <v>83</v>
      </c>
      <c r="D41" s="17">
        <f>SUM(D26:D40)</f>
        <v>20</v>
      </c>
      <c r="E41" s="18">
        <f>SUM(C41-D41)</f>
        <v>63</v>
      </c>
      <c r="F41" s="19"/>
      <c r="G41" s="17">
        <f>SUM(G26:G40)</f>
        <v>5</v>
      </c>
      <c r="H41" s="17">
        <f>SUM(H26:H40)</f>
        <v>3</v>
      </c>
      <c r="I41" s="19"/>
      <c r="J41" s="17">
        <f>SUM(J26:J40)</f>
        <v>8</v>
      </c>
      <c r="K41" s="8"/>
    </row>
    <row r="42" spans="1:16331" s="21" customFormat="1" x14ac:dyDescent="0.25">
      <c r="A42" s="46" t="s">
        <v>6</v>
      </c>
      <c r="B42" s="46"/>
      <c r="C42" s="46"/>
      <c r="D42" s="46"/>
      <c r="E42" s="46"/>
      <c r="F42" s="46"/>
      <c r="G42" s="46"/>
      <c r="H42" s="46"/>
      <c r="I42" s="46"/>
      <c r="J42" s="46"/>
      <c r="K42" s="8"/>
    </row>
    <row r="43" spans="1:16331" s="21" customFormat="1" ht="15" x14ac:dyDescent="0.25">
      <c r="A43" s="47" t="s">
        <v>40</v>
      </c>
      <c r="B43" s="37"/>
      <c r="C43" s="37"/>
      <c r="D43" s="37"/>
      <c r="E43" s="37"/>
      <c r="F43" s="37"/>
      <c r="G43" s="37"/>
      <c r="H43" s="37"/>
      <c r="I43" s="37"/>
      <c r="J43" s="37"/>
      <c r="K43" s="20"/>
    </row>
    <row r="44" spans="1:16331" s="21" customFormat="1" ht="17.25" x14ac:dyDescent="0.25">
      <c r="A44" s="34" t="s">
        <v>44</v>
      </c>
      <c r="B44" s="45"/>
      <c r="C44" s="33"/>
      <c r="D44" s="33"/>
      <c r="E44" s="33"/>
      <c r="F44" s="33"/>
      <c r="G44" s="33"/>
      <c r="H44" s="33"/>
      <c r="I44" s="33"/>
      <c r="J44" s="33"/>
      <c r="K44" s="8"/>
    </row>
    <row r="45" spans="1:16331" s="21" customFormat="1" ht="15" x14ac:dyDescent="0.2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row>
    <row r="46" spans="1:16331" s="21" customFormat="1" x14ac:dyDescent="0.25">
      <c r="A46" s="60"/>
      <c r="B46" s="45"/>
      <c r="C46" s="45"/>
      <c r="D46" s="45"/>
      <c r="E46" s="45"/>
      <c r="F46" s="45"/>
      <c r="G46" s="45"/>
      <c r="H46" s="45"/>
      <c r="I46" s="45"/>
      <c r="J46" s="45"/>
      <c r="K46" s="8"/>
    </row>
    <row r="47" spans="1:16331" ht="15.75" customHeight="1" x14ac:dyDescent="0.25">
      <c r="A47" s="82" t="s">
        <v>18</v>
      </c>
      <c r="B47" s="82"/>
      <c r="C47" s="82"/>
      <c r="D47" s="82"/>
      <c r="E47" s="82"/>
      <c r="F47" s="82"/>
      <c r="G47" s="82"/>
      <c r="H47" s="82"/>
      <c r="I47" s="82"/>
      <c r="J47" s="82"/>
      <c r="K47" s="8"/>
    </row>
    <row r="48" spans="1:16331" s="27" customFormat="1" ht="15.75" customHeight="1" x14ac:dyDescent="0.25">
      <c r="A48" s="26" t="s">
        <v>56</v>
      </c>
      <c r="B48" s="26"/>
      <c r="C48" s="26"/>
      <c r="D48" s="26"/>
      <c r="E48" s="26"/>
      <c r="F48" s="26"/>
      <c r="G48" s="26"/>
      <c r="H48" s="26"/>
      <c r="I48" s="26"/>
      <c r="J48" s="26"/>
      <c r="K48" s="8"/>
    </row>
    <row r="49" spans="1:11" s="25" customFormat="1" ht="9" customHeight="1" x14ac:dyDescent="0.25">
      <c r="A49" s="24"/>
      <c r="B49" s="24"/>
      <c r="C49" s="24"/>
      <c r="D49" s="24"/>
      <c r="E49" s="24"/>
      <c r="F49" s="24"/>
      <c r="G49" s="24"/>
      <c r="H49" s="24"/>
      <c r="I49" s="24"/>
      <c r="J49" s="24"/>
      <c r="K49" s="8"/>
    </row>
    <row r="50" spans="1:11" s="27" customFormat="1" ht="30" customHeight="1" x14ac:dyDescent="0.25">
      <c r="A50" s="85" t="s">
        <v>57</v>
      </c>
      <c r="B50" s="85"/>
      <c r="C50" s="85"/>
      <c r="D50" s="85"/>
      <c r="E50" s="85"/>
      <c r="F50" s="85"/>
      <c r="G50" s="85"/>
      <c r="H50" s="85"/>
      <c r="I50" s="85"/>
      <c r="J50" s="85"/>
      <c r="K50" s="8"/>
    </row>
    <row r="51" spans="1:11" s="1" customFormat="1" ht="20.100000000000001" customHeight="1" x14ac:dyDescent="0.25">
      <c r="A51" s="69" t="s">
        <v>8</v>
      </c>
      <c r="B51" s="5"/>
      <c r="C51" s="70" t="s">
        <v>35</v>
      </c>
      <c r="D51" s="71"/>
      <c r="E51" s="72"/>
      <c r="F51" s="5"/>
      <c r="G51" s="73" t="s">
        <v>45</v>
      </c>
      <c r="H51" s="74"/>
      <c r="I51" s="5"/>
      <c r="J51" s="50" t="s">
        <v>50</v>
      </c>
      <c r="K51" s="8"/>
    </row>
    <row r="52" spans="1:11" ht="33" customHeight="1" x14ac:dyDescent="0.25">
      <c r="A52" s="69"/>
      <c r="B52" s="6"/>
      <c r="C52" s="66" t="s">
        <v>43</v>
      </c>
      <c r="D52" s="66" t="s">
        <v>53</v>
      </c>
      <c r="E52" s="66" t="s">
        <v>34</v>
      </c>
      <c r="F52" s="7"/>
      <c r="G52" s="66" t="s">
        <v>3</v>
      </c>
      <c r="H52" s="66" t="s">
        <v>4</v>
      </c>
      <c r="I52" s="7"/>
      <c r="J52" s="66" t="s">
        <v>3</v>
      </c>
      <c r="K52" s="8"/>
    </row>
    <row r="53" spans="1:11" ht="12.75" customHeight="1" x14ac:dyDescent="0.25">
      <c r="A53" s="69"/>
      <c r="B53" s="6"/>
      <c r="C53" s="66"/>
      <c r="D53" s="66"/>
      <c r="E53" s="66"/>
      <c r="F53" s="7"/>
      <c r="G53" s="66"/>
      <c r="H53" s="66"/>
      <c r="I53" s="7"/>
      <c r="J53" s="66"/>
      <c r="K53" s="8"/>
    </row>
    <row r="54" spans="1:11" ht="20.100000000000001" customHeight="1" x14ac:dyDescent="0.25">
      <c r="A54" s="41" t="s">
        <v>9</v>
      </c>
      <c r="B54" s="9"/>
      <c r="C54" s="57" t="s">
        <v>39</v>
      </c>
      <c r="D54" s="29">
        <v>1</v>
      </c>
      <c r="E54" s="13" t="s">
        <v>39</v>
      </c>
      <c r="F54" s="7"/>
      <c r="G54" s="29">
        <v>1</v>
      </c>
      <c r="H54" s="29">
        <v>0</v>
      </c>
      <c r="I54" s="7"/>
      <c r="J54" s="29">
        <v>0</v>
      </c>
      <c r="K54" s="53"/>
    </row>
    <row r="55" spans="1:11" ht="20.100000000000001" customHeight="1" x14ac:dyDescent="0.25">
      <c r="A55" s="42" t="s">
        <v>19</v>
      </c>
      <c r="B55" s="9"/>
      <c r="C55" s="58" t="s">
        <v>39</v>
      </c>
      <c r="D55" s="30">
        <v>2</v>
      </c>
      <c r="E55" s="11" t="s">
        <v>39</v>
      </c>
      <c r="F55" s="7"/>
      <c r="G55" s="30">
        <v>0</v>
      </c>
      <c r="H55" s="30">
        <v>0</v>
      </c>
      <c r="I55" s="7"/>
      <c r="J55" s="30">
        <v>1</v>
      </c>
      <c r="K55" s="8"/>
    </row>
    <row r="56" spans="1:11" ht="20.100000000000001" customHeight="1" x14ac:dyDescent="0.25">
      <c r="A56" s="41" t="s">
        <v>10</v>
      </c>
      <c r="B56" s="9"/>
      <c r="C56" s="57" t="s">
        <v>39</v>
      </c>
      <c r="D56" s="29">
        <v>0</v>
      </c>
      <c r="E56" s="13" t="s">
        <v>39</v>
      </c>
      <c r="F56" s="7"/>
      <c r="G56" s="29">
        <v>0</v>
      </c>
      <c r="H56" s="29">
        <v>0</v>
      </c>
      <c r="I56" s="7"/>
      <c r="J56" s="29">
        <v>0</v>
      </c>
      <c r="K56" s="8"/>
    </row>
    <row r="57" spans="1:11" ht="20.100000000000001" customHeight="1" x14ac:dyDescent="0.25">
      <c r="A57" s="42" t="s">
        <v>20</v>
      </c>
      <c r="B57" s="9"/>
      <c r="C57" s="59" t="s">
        <v>39</v>
      </c>
      <c r="D57" s="31">
        <v>0</v>
      </c>
      <c r="E57" s="32" t="s">
        <v>39</v>
      </c>
      <c r="F57" s="7"/>
      <c r="G57" s="14">
        <v>0</v>
      </c>
      <c r="H57" s="14">
        <v>0</v>
      </c>
      <c r="I57" s="7"/>
      <c r="J57" s="14">
        <v>0</v>
      </c>
      <c r="K57" s="8"/>
    </row>
    <row r="58" spans="1:11" ht="20.100000000000001" customHeight="1" x14ac:dyDescent="0.25">
      <c r="A58" s="41" t="s">
        <v>21</v>
      </c>
      <c r="B58" s="9"/>
      <c r="C58" s="57" t="s">
        <v>39</v>
      </c>
      <c r="D58" s="29">
        <v>0</v>
      </c>
      <c r="E58" s="13" t="s">
        <v>39</v>
      </c>
      <c r="F58" s="7"/>
      <c r="G58" s="29">
        <v>0</v>
      </c>
      <c r="H58" s="29">
        <v>0</v>
      </c>
      <c r="I58" s="7"/>
      <c r="J58" s="29">
        <v>0</v>
      </c>
      <c r="K58" s="8"/>
    </row>
    <row r="59" spans="1:11" ht="20.100000000000001" customHeight="1" x14ac:dyDescent="0.25">
      <c r="A59" s="42" t="s">
        <v>28</v>
      </c>
      <c r="B59" s="9"/>
      <c r="C59" s="58" t="s">
        <v>39</v>
      </c>
      <c r="D59" s="30">
        <v>0</v>
      </c>
      <c r="E59" s="11" t="s">
        <v>39</v>
      </c>
      <c r="F59" s="7"/>
      <c r="G59" s="30">
        <v>0</v>
      </c>
      <c r="H59" s="30">
        <v>0</v>
      </c>
      <c r="I59" s="7"/>
      <c r="J59" s="30">
        <v>0</v>
      </c>
      <c r="K59" s="8"/>
    </row>
    <row r="60" spans="1:11" ht="20.100000000000001" customHeight="1" x14ac:dyDescent="0.25">
      <c r="A60" s="41" t="s">
        <v>11</v>
      </c>
      <c r="B60" s="9"/>
      <c r="C60" s="57" t="s">
        <v>39</v>
      </c>
      <c r="D60" s="29">
        <v>0</v>
      </c>
      <c r="E60" s="13" t="s">
        <v>39</v>
      </c>
      <c r="F60" s="7"/>
      <c r="G60" s="29">
        <v>0</v>
      </c>
      <c r="H60" s="29">
        <v>0</v>
      </c>
      <c r="I60" s="7"/>
      <c r="J60" s="29">
        <v>0</v>
      </c>
      <c r="K60" s="8"/>
    </row>
    <row r="61" spans="1:11" ht="20.100000000000001" customHeight="1" x14ac:dyDescent="0.25">
      <c r="A61" s="42" t="s">
        <v>22</v>
      </c>
      <c r="B61" s="9"/>
      <c r="C61" s="59" t="s">
        <v>39</v>
      </c>
      <c r="D61" s="31">
        <v>3</v>
      </c>
      <c r="E61" s="32" t="s">
        <v>39</v>
      </c>
      <c r="F61" s="7"/>
      <c r="G61" s="14">
        <v>1</v>
      </c>
      <c r="H61" s="14">
        <v>1</v>
      </c>
      <c r="I61" s="7"/>
      <c r="J61" s="14">
        <v>0</v>
      </c>
      <c r="K61" s="8"/>
    </row>
    <row r="62" spans="1:11" ht="20.100000000000001" customHeight="1" x14ac:dyDescent="0.25">
      <c r="A62" s="41" t="s">
        <v>12</v>
      </c>
      <c r="B62" s="9"/>
      <c r="C62" s="57" t="s">
        <v>39</v>
      </c>
      <c r="D62" s="29">
        <v>1</v>
      </c>
      <c r="E62" s="13" t="s">
        <v>39</v>
      </c>
      <c r="F62" s="7"/>
      <c r="G62" s="29">
        <v>0</v>
      </c>
      <c r="H62" s="29">
        <v>0</v>
      </c>
      <c r="I62" s="7"/>
      <c r="J62" s="29">
        <v>0</v>
      </c>
      <c r="K62" s="8"/>
    </row>
    <row r="63" spans="1:11" ht="20.100000000000001" customHeight="1" x14ac:dyDescent="0.25">
      <c r="A63" s="48" t="s">
        <v>30</v>
      </c>
      <c r="B63" s="9"/>
      <c r="C63" s="58" t="s">
        <v>39</v>
      </c>
      <c r="D63" s="30">
        <v>0</v>
      </c>
      <c r="E63" s="11" t="s">
        <v>39</v>
      </c>
      <c r="F63" s="7"/>
      <c r="G63" s="30">
        <v>0</v>
      </c>
      <c r="H63" s="30">
        <v>0</v>
      </c>
      <c r="I63" s="7"/>
      <c r="J63" s="30">
        <v>0</v>
      </c>
      <c r="K63" s="8"/>
    </row>
    <row r="64" spans="1:11" ht="20.100000000000001" customHeight="1" x14ac:dyDescent="0.25">
      <c r="A64" s="49" t="s">
        <v>33</v>
      </c>
      <c r="B64" s="9"/>
      <c r="C64" s="57" t="s">
        <v>39</v>
      </c>
      <c r="D64" s="29">
        <v>0</v>
      </c>
      <c r="E64" s="13" t="s">
        <v>39</v>
      </c>
      <c r="F64" s="7"/>
      <c r="G64" s="29">
        <v>0</v>
      </c>
      <c r="H64" s="29">
        <v>0</v>
      </c>
      <c r="I64" s="7"/>
      <c r="J64" s="29">
        <v>0</v>
      </c>
      <c r="K64" s="8"/>
    </row>
    <row r="65" spans="1:11" ht="20.100000000000001" customHeight="1" x14ac:dyDescent="0.25">
      <c r="A65" s="42" t="s">
        <v>13</v>
      </c>
      <c r="B65" s="9"/>
      <c r="C65" s="59" t="s">
        <v>39</v>
      </c>
      <c r="D65" s="31">
        <v>1</v>
      </c>
      <c r="E65" s="32" t="s">
        <v>39</v>
      </c>
      <c r="F65" s="7"/>
      <c r="G65" s="14">
        <v>1</v>
      </c>
      <c r="H65" s="14">
        <v>1</v>
      </c>
      <c r="I65" s="7"/>
      <c r="J65" s="14">
        <v>0</v>
      </c>
      <c r="K65" s="8"/>
    </row>
    <row r="66" spans="1:11" ht="20.100000000000001" customHeight="1" x14ac:dyDescent="0.25">
      <c r="A66" s="41" t="s">
        <v>14</v>
      </c>
      <c r="B66" s="9"/>
      <c r="C66" s="57" t="s">
        <v>39</v>
      </c>
      <c r="D66" s="29">
        <v>2</v>
      </c>
      <c r="E66" s="13" t="s">
        <v>39</v>
      </c>
      <c r="F66" s="7"/>
      <c r="G66" s="29">
        <v>0</v>
      </c>
      <c r="H66" s="29">
        <v>0</v>
      </c>
      <c r="I66" s="7"/>
      <c r="J66" s="29">
        <v>0</v>
      </c>
      <c r="K66" s="8"/>
    </row>
    <row r="67" spans="1:11" ht="20.100000000000001" customHeight="1" x14ac:dyDescent="0.25">
      <c r="A67" s="48" t="s">
        <v>15</v>
      </c>
      <c r="B67" s="9"/>
      <c r="C67" s="59" t="s">
        <v>39</v>
      </c>
      <c r="D67" s="31">
        <v>0</v>
      </c>
      <c r="E67" s="32" t="s">
        <v>39</v>
      </c>
      <c r="F67" s="7"/>
      <c r="G67" s="14">
        <v>0</v>
      </c>
      <c r="H67" s="14">
        <v>0</v>
      </c>
      <c r="I67" s="7"/>
      <c r="J67" s="14">
        <v>0</v>
      </c>
      <c r="K67" s="8"/>
    </row>
    <row r="68" spans="1:11" ht="20.100000000000001" customHeight="1" x14ac:dyDescent="0.25">
      <c r="A68" s="41" t="s">
        <v>16</v>
      </c>
      <c r="B68" s="9"/>
      <c r="C68" s="57" t="s">
        <v>39</v>
      </c>
      <c r="D68" s="29">
        <v>0</v>
      </c>
      <c r="E68" s="13" t="s">
        <v>39</v>
      </c>
      <c r="F68" s="7"/>
      <c r="G68" s="12">
        <v>0</v>
      </c>
      <c r="H68" s="12">
        <v>0</v>
      </c>
      <c r="I68" s="7"/>
      <c r="J68" s="12">
        <v>1</v>
      </c>
      <c r="K68" s="8"/>
    </row>
    <row r="69" spans="1:11" ht="20.100000000000001" customHeight="1" x14ac:dyDescent="0.25">
      <c r="A69" s="42" t="s">
        <v>17</v>
      </c>
      <c r="B69" s="9"/>
      <c r="C69" s="59" t="s">
        <v>39</v>
      </c>
      <c r="D69" s="31">
        <v>1</v>
      </c>
      <c r="E69" s="32" t="s">
        <v>39</v>
      </c>
      <c r="F69" s="7"/>
      <c r="G69" s="14">
        <v>0</v>
      </c>
      <c r="H69" s="14">
        <v>0</v>
      </c>
      <c r="I69" s="7"/>
      <c r="J69" s="14">
        <v>0</v>
      </c>
      <c r="K69" s="8"/>
    </row>
    <row r="70" spans="1:11" ht="20.100000000000001" customHeight="1" x14ac:dyDescent="0.25">
      <c r="A70" s="41" t="s">
        <v>23</v>
      </c>
      <c r="B70" s="9"/>
      <c r="C70" s="57" t="s">
        <v>39</v>
      </c>
      <c r="D70" s="29">
        <v>0</v>
      </c>
      <c r="E70" s="13" t="s">
        <v>39</v>
      </c>
      <c r="F70" s="7"/>
      <c r="G70" s="29">
        <v>0</v>
      </c>
      <c r="H70" s="29">
        <v>0</v>
      </c>
      <c r="I70" s="7"/>
      <c r="J70" s="29">
        <v>0</v>
      </c>
      <c r="K70" s="8"/>
    </row>
    <row r="71" spans="1:11" ht="20.100000000000001" customHeight="1" x14ac:dyDescent="0.25">
      <c r="A71" s="48" t="s">
        <v>24</v>
      </c>
      <c r="B71" s="9"/>
      <c r="C71" s="58" t="s">
        <v>39</v>
      </c>
      <c r="D71" s="30">
        <v>0</v>
      </c>
      <c r="E71" s="11" t="s">
        <v>39</v>
      </c>
      <c r="F71" s="7"/>
      <c r="G71" s="30">
        <v>0</v>
      </c>
      <c r="H71" s="30">
        <v>0</v>
      </c>
      <c r="I71" s="7"/>
      <c r="J71" s="30">
        <v>0</v>
      </c>
      <c r="K71" s="8"/>
    </row>
    <row r="72" spans="1:11" ht="20.100000000000001" customHeight="1" x14ac:dyDescent="0.25">
      <c r="A72" s="15" t="s">
        <v>25</v>
      </c>
      <c r="B72" s="16"/>
      <c r="C72" s="17">
        <v>55</v>
      </c>
      <c r="D72" s="17">
        <f>SUM(D54:D71)</f>
        <v>11</v>
      </c>
      <c r="E72" s="18">
        <f>SUM(C72-D72)</f>
        <v>44</v>
      </c>
      <c r="F72" s="19"/>
      <c r="G72" s="17">
        <f>SUM(G54:G71)</f>
        <v>3</v>
      </c>
      <c r="H72" s="17">
        <f>SUM(H54:H71)</f>
        <v>2</v>
      </c>
      <c r="I72" s="19"/>
      <c r="J72" s="17">
        <f>SUM(J54:J71)</f>
        <v>2</v>
      </c>
      <c r="K72" s="8"/>
    </row>
    <row r="73" spans="1:11" s="21" customFormat="1" x14ac:dyDescent="0.25">
      <c r="A73" s="67" t="s">
        <v>6</v>
      </c>
      <c r="B73" s="67"/>
      <c r="C73" s="67"/>
      <c r="D73" s="67"/>
      <c r="E73" s="67"/>
      <c r="F73" s="67"/>
      <c r="G73" s="67"/>
      <c r="H73" s="67"/>
      <c r="I73" s="67"/>
      <c r="J73" s="67"/>
      <c r="K73" s="8"/>
    </row>
    <row r="74" spans="1:11" s="21" customFormat="1" x14ac:dyDescent="0.25">
      <c r="A74" s="68" t="s">
        <v>41</v>
      </c>
      <c r="B74" s="68"/>
      <c r="C74" s="68"/>
      <c r="D74" s="68"/>
      <c r="E74" s="68"/>
      <c r="F74" s="68"/>
      <c r="G74" s="68"/>
      <c r="H74" s="68"/>
      <c r="I74" s="68"/>
      <c r="J74" s="68"/>
      <c r="K74" s="8"/>
    </row>
    <row r="75" spans="1:11" s="21" customFormat="1" ht="17.25" x14ac:dyDescent="0.25">
      <c r="A75" s="61" t="s">
        <v>44</v>
      </c>
      <c r="B75" s="35"/>
      <c r="C75" s="35"/>
      <c r="D75" s="35"/>
      <c r="E75" s="35"/>
      <c r="F75" s="35"/>
      <c r="G75" s="35"/>
      <c r="H75" s="39"/>
      <c r="I75" s="35"/>
      <c r="J75" s="35"/>
      <c r="K75" s="8"/>
    </row>
    <row r="76" spans="1:11" s="21" customFormat="1" x14ac:dyDescent="0.25">
      <c r="A76" s="61"/>
      <c r="B76" s="45"/>
      <c r="C76" s="45"/>
      <c r="D76" s="45"/>
      <c r="E76" s="45"/>
      <c r="F76" s="45"/>
      <c r="G76" s="45"/>
      <c r="H76" s="45"/>
      <c r="I76" s="45"/>
      <c r="J76" s="45"/>
      <c r="K76" s="8"/>
    </row>
    <row r="77" spans="1:11" ht="15.75" hidden="1" customHeight="1" x14ac:dyDescent="0.25">
      <c r="A77" s="82" t="s">
        <v>26</v>
      </c>
      <c r="B77" s="82"/>
      <c r="C77" s="82"/>
      <c r="D77" s="82"/>
      <c r="E77" s="82"/>
      <c r="F77" s="82"/>
      <c r="G77" s="82"/>
      <c r="H77" s="82"/>
      <c r="I77" s="82"/>
      <c r="J77" s="82"/>
      <c r="K77" s="8"/>
    </row>
    <row r="78" spans="1:11" s="27" customFormat="1" ht="15.75" hidden="1" customHeight="1" x14ac:dyDescent="0.25">
      <c r="A78" s="26" t="e">
        <f>"In "&amp;C81&amp;" through "&amp;G81&amp;", "&amp;D94&amp;" consumers transitioned from Sonoma Developmental Center (SDC) to the community."</f>
        <v>#REF!</v>
      </c>
      <c r="B78" s="26"/>
      <c r="C78" s="26"/>
      <c r="D78" s="26"/>
      <c r="E78" s="26"/>
      <c r="F78" s="26"/>
      <c r="G78" s="26"/>
      <c r="H78" s="26"/>
      <c r="I78" s="26"/>
      <c r="J78" s="26"/>
      <c r="K78" s="8"/>
    </row>
    <row r="79" spans="1:11" s="25" customFormat="1" hidden="1" x14ac:dyDescent="0.25">
      <c r="A79" s="65" t="s">
        <v>51</v>
      </c>
      <c r="B79" s="24"/>
      <c r="C79" s="24"/>
      <c r="D79" s="24"/>
      <c r="E79" s="24"/>
      <c r="F79" s="24"/>
      <c r="G79" s="24"/>
      <c r="H79" s="24"/>
      <c r="I79" s="24"/>
      <c r="J79" s="24"/>
      <c r="K79" s="8"/>
    </row>
    <row r="80" spans="1:11" s="27" customFormat="1" ht="30" hidden="1" customHeight="1" x14ac:dyDescent="0.25">
      <c r="A80" s="85"/>
      <c r="B80" s="85"/>
      <c r="C80" s="85"/>
      <c r="D80" s="85"/>
      <c r="E80" s="85"/>
      <c r="F80" s="85"/>
      <c r="G80" s="85"/>
      <c r="H80" s="85"/>
      <c r="I80" s="85"/>
      <c r="J80" s="85"/>
      <c r="K80" s="8"/>
    </row>
    <row r="81" spans="1:11" s="1" customFormat="1" ht="20.100000000000001" hidden="1" customHeight="1" x14ac:dyDescent="0.25">
      <c r="A81" s="69" t="s">
        <v>8</v>
      </c>
      <c r="B81" s="5"/>
      <c r="C81" s="70" t="str">
        <f>$C$8</f>
        <v>Fiscal Year 2018-19</v>
      </c>
      <c r="D81" s="71"/>
      <c r="E81" s="72"/>
      <c r="F81" s="5"/>
      <c r="G81" s="73" t="e">
        <f>#REF!</f>
        <v>#REF!</v>
      </c>
      <c r="H81" s="74"/>
      <c r="I81" s="5"/>
      <c r="J81" s="50" t="e">
        <f>#REF!</f>
        <v>#REF!</v>
      </c>
      <c r="K81" s="8"/>
    </row>
    <row r="82" spans="1:11" ht="33" hidden="1" customHeight="1" x14ac:dyDescent="0.25">
      <c r="A82" s="69"/>
      <c r="B82" s="6"/>
      <c r="C82" s="66" t="s">
        <v>43</v>
      </c>
      <c r="D82" s="66" t="e">
        <f>"Total Transitions Through "&amp;#REF!&amp;""</f>
        <v>#REF!</v>
      </c>
      <c r="E82" s="66" t="s">
        <v>47</v>
      </c>
      <c r="F82" s="7"/>
      <c r="G82" s="66" t="s">
        <v>3</v>
      </c>
      <c r="H82" s="66" t="s">
        <v>4</v>
      </c>
      <c r="I82" s="7"/>
      <c r="J82" s="66" t="s">
        <v>3</v>
      </c>
      <c r="K82" s="8"/>
    </row>
    <row r="83" spans="1:11" ht="12.75" hidden="1" customHeight="1" x14ac:dyDescent="0.25">
      <c r="A83" s="69"/>
      <c r="B83" s="6"/>
      <c r="C83" s="66"/>
      <c r="D83" s="66"/>
      <c r="E83" s="66"/>
      <c r="F83" s="7"/>
      <c r="G83" s="66"/>
      <c r="H83" s="66"/>
      <c r="I83" s="7"/>
      <c r="J83" s="66"/>
      <c r="K83" s="8"/>
    </row>
    <row r="84" spans="1:11" ht="20.100000000000001" hidden="1" customHeight="1" x14ac:dyDescent="0.25">
      <c r="A84" s="41" t="s">
        <v>9</v>
      </c>
      <c r="B84" s="9"/>
      <c r="C84" s="57" t="s">
        <v>39</v>
      </c>
      <c r="D84" s="29">
        <v>1</v>
      </c>
      <c r="E84" s="13" t="s">
        <v>39</v>
      </c>
      <c r="F84" s="7"/>
      <c r="G84" s="29">
        <v>0</v>
      </c>
      <c r="H84" s="29"/>
      <c r="I84" s="7"/>
      <c r="J84" s="64"/>
      <c r="K84" s="53"/>
    </row>
    <row r="85" spans="1:11" ht="20.100000000000001" hidden="1" customHeight="1" x14ac:dyDescent="0.25">
      <c r="A85" s="42" t="s">
        <v>19</v>
      </c>
      <c r="B85" s="9"/>
      <c r="C85" s="58" t="s">
        <v>39</v>
      </c>
      <c r="D85" s="30">
        <v>0</v>
      </c>
      <c r="E85" s="11" t="s">
        <v>39</v>
      </c>
      <c r="F85" s="7"/>
      <c r="G85" s="30">
        <v>0</v>
      </c>
      <c r="H85" s="30"/>
      <c r="I85" s="7"/>
      <c r="J85" s="64"/>
      <c r="K85" s="8"/>
    </row>
    <row r="86" spans="1:11" ht="20.100000000000001" hidden="1" customHeight="1" x14ac:dyDescent="0.25">
      <c r="A86" s="41" t="s">
        <v>21</v>
      </c>
      <c r="B86" s="9"/>
      <c r="C86" s="57" t="s">
        <v>39</v>
      </c>
      <c r="D86" s="29">
        <v>0</v>
      </c>
      <c r="E86" s="13" t="s">
        <v>39</v>
      </c>
      <c r="F86" s="7"/>
      <c r="G86" s="29">
        <v>0</v>
      </c>
      <c r="H86" s="29"/>
      <c r="I86" s="7"/>
      <c r="J86" s="64"/>
      <c r="K86" s="8"/>
    </row>
    <row r="87" spans="1:11" ht="20.100000000000001" hidden="1" customHeight="1" x14ac:dyDescent="0.25">
      <c r="A87" s="48" t="s">
        <v>28</v>
      </c>
      <c r="B87" s="9"/>
      <c r="C87" s="58" t="s">
        <v>39</v>
      </c>
      <c r="D87" s="30">
        <v>9</v>
      </c>
      <c r="E87" s="11" t="s">
        <v>39</v>
      </c>
      <c r="F87" s="7"/>
      <c r="G87" s="30">
        <v>0</v>
      </c>
      <c r="H87" s="30"/>
      <c r="I87" s="7"/>
      <c r="J87" s="64"/>
      <c r="K87" s="8"/>
    </row>
    <row r="88" spans="1:11" ht="20.100000000000001" hidden="1" customHeight="1" x14ac:dyDescent="0.25">
      <c r="A88" s="49" t="s">
        <v>29</v>
      </c>
      <c r="B88" s="9"/>
      <c r="C88" s="57" t="s">
        <v>39</v>
      </c>
      <c r="D88" s="29">
        <v>36</v>
      </c>
      <c r="E88" s="13" t="s">
        <v>39</v>
      </c>
      <c r="F88" s="7"/>
      <c r="G88" s="29">
        <v>0</v>
      </c>
      <c r="H88" s="29"/>
      <c r="I88" s="7"/>
      <c r="J88" s="64"/>
      <c r="K88" s="8"/>
    </row>
    <row r="89" spans="1:11" ht="20.100000000000001" hidden="1" customHeight="1" x14ac:dyDescent="0.25">
      <c r="A89" s="48" t="s">
        <v>30</v>
      </c>
      <c r="B89" s="9"/>
      <c r="C89" s="58" t="s">
        <v>39</v>
      </c>
      <c r="D89" s="30">
        <v>28</v>
      </c>
      <c r="E89" s="11" t="s">
        <v>39</v>
      </c>
      <c r="F89" s="7"/>
      <c r="G89" s="31">
        <v>0</v>
      </c>
      <c r="H89" s="31"/>
      <c r="I89" s="7"/>
      <c r="J89" s="64"/>
      <c r="K89" s="8"/>
    </row>
    <row r="90" spans="1:11" ht="20.100000000000001" hidden="1" customHeight="1" x14ac:dyDescent="0.25">
      <c r="A90" s="49" t="s">
        <v>33</v>
      </c>
      <c r="B90" s="9"/>
      <c r="C90" s="57" t="s">
        <v>39</v>
      </c>
      <c r="D90" s="29">
        <v>1</v>
      </c>
      <c r="E90" s="13" t="s">
        <v>39</v>
      </c>
      <c r="F90" s="7"/>
      <c r="G90" s="29">
        <v>0</v>
      </c>
      <c r="H90" s="29"/>
      <c r="I90" s="7"/>
      <c r="J90" s="64"/>
      <c r="K90" s="8"/>
    </row>
    <row r="91" spans="1:11" ht="20.100000000000001" hidden="1" customHeight="1" x14ac:dyDescent="0.25">
      <c r="A91" s="42" t="s">
        <v>13</v>
      </c>
      <c r="B91" s="9"/>
      <c r="C91" s="58" t="s">
        <v>39</v>
      </c>
      <c r="D91" s="30">
        <v>0</v>
      </c>
      <c r="E91" s="11" t="s">
        <v>39</v>
      </c>
      <c r="F91" s="7"/>
      <c r="G91" s="30">
        <v>0</v>
      </c>
      <c r="H91" s="30"/>
      <c r="I91" s="7"/>
      <c r="J91" s="64"/>
      <c r="K91" s="8"/>
    </row>
    <row r="92" spans="1:11" ht="20.100000000000001" hidden="1" customHeight="1" x14ac:dyDescent="0.25">
      <c r="A92" s="49" t="s">
        <v>17</v>
      </c>
      <c r="B92" s="9"/>
      <c r="C92" s="57" t="s">
        <v>39</v>
      </c>
      <c r="D92" s="29">
        <v>0</v>
      </c>
      <c r="E92" s="13" t="s">
        <v>39</v>
      </c>
      <c r="F92" s="7"/>
      <c r="G92" s="29">
        <v>0</v>
      </c>
      <c r="H92" s="29"/>
      <c r="I92" s="7"/>
      <c r="J92" s="64"/>
      <c r="K92" s="8"/>
    </row>
    <row r="93" spans="1:11" ht="20.100000000000001" hidden="1" customHeight="1" x14ac:dyDescent="0.25">
      <c r="A93" s="48" t="s">
        <v>23</v>
      </c>
      <c r="B93" s="9"/>
      <c r="C93" s="59" t="s">
        <v>39</v>
      </c>
      <c r="D93" s="31">
        <v>0</v>
      </c>
      <c r="E93" s="32" t="s">
        <v>39</v>
      </c>
      <c r="F93" s="52"/>
      <c r="G93" s="31">
        <v>0</v>
      </c>
      <c r="H93" s="31"/>
      <c r="I93" s="7"/>
      <c r="J93" s="64"/>
      <c r="K93" s="8"/>
    </row>
    <row r="94" spans="1:11" ht="20.100000000000001" hidden="1" customHeight="1" x14ac:dyDescent="0.25">
      <c r="A94" s="15" t="s">
        <v>25</v>
      </c>
      <c r="B94" s="16"/>
      <c r="C94" s="17">
        <v>83</v>
      </c>
      <c r="D94" s="17">
        <f>SUM(D84:D93)</f>
        <v>75</v>
      </c>
      <c r="E94" s="18">
        <f>SUM(C94-D94)-8</f>
        <v>0</v>
      </c>
      <c r="F94" s="19"/>
      <c r="G94" s="17">
        <f>SUM(G84:G93)</f>
        <v>0</v>
      </c>
      <c r="H94" s="17">
        <f>SUM(H84:H93)</f>
        <v>0</v>
      </c>
      <c r="I94" s="19"/>
      <c r="J94" s="17">
        <f>SUM(J84:J93)</f>
        <v>0</v>
      </c>
      <c r="K94" s="8"/>
    </row>
    <row r="95" spans="1:11" s="21" customFormat="1" x14ac:dyDescent="0.25">
      <c r="A95" s="46"/>
      <c r="B95" s="46"/>
      <c r="C95" s="46"/>
      <c r="D95" s="46"/>
      <c r="E95" s="46"/>
      <c r="F95" s="46"/>
      <c r="G95" s="46"/>
      <c r="H95" s="46"/>
      <c r="I95" s="46"/>
      <c r="J95" s="46"/>
      <c r="K95" s="8"/>
    </row>
    <row r="96" spans="1:11" s="21" customFormat="1" ht="15" customHeight="1" x14ac:dyDescent="0.25">
      <c r="A96" s="47"/>
      <c r="B96" s="62"/>
      <c r="C96" s="62"/>
      <c r="D96" s="63"/>
      <c r="E96" s="62"/>
      <c r="F96" s="62"/>
      <c r="G96" s="62"/>
      <c r="H96" s="62"/>
      <c r="I96" s="62"/>
      <c r="J96" s="62"/>
      <c r="K96" s="8"/>
    </row>
    <row r="97" spans="1:11" s="21" customFormat="1" x14ac:dyDescent="0.25">
      <c r="A97" s="61"/>
      <c r="B97" s="51"/>
      <c r="C97" s="51"/>
      <c r="D97" s="51"/>
      <c r="E97" s="51"/>
      <c r="F97" s="51"/>
      <c r="G97" s="51"/>
      <c r="H97" s="51"/>
      <c r="I97" s="51"/>
      <c r="J97" s="51"/>
      <c r="K97" s="8"/>
    </row>
    <row r="98" spans="1:11" x14ac:dyDescent="0.25">
      <c r="A98" s="47"/>
      <c r="D98" s="8"/>
      <c r="E98" s="8"/>
      <c r="H98" s="8"/>
      <c r="K98" s="8"/>
    </row>
    <row r="99" spans="1:11" x14ac:dyDescent="0.25">
      <c r="D99" s="8"/>
      <c r="E99" s="8"/>
      <c r="H99" s="8"/>
      <c r="K99" s="8"/>
    </row>
  </sheetData>
  <mergeCells count="48">
    <mergeCell ref="A22:J22"/>
    <mergeCell ref="A47:J47"/>
    <mergeCell ref="A50:J50"/>
    <mergeCell ref="A77:J77"/>
    <mergeCell ref="A80:J80"/>
    <mergeCell ref="A23:A25"/>
    <mergeCell ref="C23:E23"/>
    <mergeCell ref="G23:H23"/>
    <mergeCell ref="C24:C25"/>
    <mergeCell ref="D24:D25"/>
    <mergeCell ref="E24:E25"/>
    <mergeCell ref="G24:G25"/>
    <mergeCell ref="H24:H25"/>
    <mergeCell ref="D52:D53"/>
    <mergeCell ref="J24:J25"/>
    <mergeCell ref="A51:A53"/>
    <mergeCell ref="A1:J1"/>
    <mergeCell ref="A2:J2"/>
    <mergeCell ref="A4:J4"/>
    <mergeCell ref="A6:J6"/>
    <mergeCell ref="A19:J19"/>
    <mergeCell ref="J9:J10"/>
    <mergeCell ref="A8:A10"/>
    <mergeCell ref="C8:E8"/>
    <mergeCell ref="G8:H8"/>
    <mergeCell ref="C9:C10"/>
    <mergeCell ref="D9:D10"/>
    <mergeCell ref="E9:E10"/>
    <mergeCell ref="G9:G10"/>
    <mergeCell ref="H9:H10"/>
    <mergeCell ref="C51:E51"/>
    <mergeCell ref="G51:H51"/>
    <mergeCell ref="C52:C53"/>
    <mergeCell ref="E52:E53"/>
    <mergeCell ref="G52:G53"/>
    <mergeCell ref="H52:H53"/>
    <mergeCell ref="J52:J53"/>
    <mergeCell ref="A73:J73"/>
    <mergeCell ref="A74:J74"/>
    <mergeCell ref="A81:A83"/>
    <mergeCell ref="C81:E81"/>
    <mergeCell ref="G81:H81"/>
    <mergeCell ref="C82:C83"/>
    <mergeCell ref="D82:D83"/>
    <mergeCell ref="E82:E83"/>
    <mergeCell ref="G82:G83"/>
    <mergeCell ref="H82:H83"/>
    <mergeCell ref="J82:J83"/>
  </mergeCells>
  <pageMargins left="0.25" right="0.35797101449275365" top="0.75" bottom="0.75" header="0.3" footer="0.3"/>
  <pageSetup scale="75" fitToHeight="0" orientation="landscape" r:id="rId1"/>
  <headerFooter>
    <oddHeader>&amp;LCalifornia Department of Developmental Services (DDS)&amp;RFebruary 7, 2019</oddHeader>
    <oddFooter>&amp;C&amp;P</oddFooter>
  </headerFooter>
  <rowBreaks count="3" manualBreakCount="3">
    <brk id="17" max="9" man="1"/>
    <brk id="45" max="9" man="1"/>
    <brk id="7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January 2019 -DRAFT</vt:lpstr>
      <vt:lpstr>'January 2019 -DRAFT'!Print_Area</vt:lpstr>
      <vt:lpstr>'January 2019 -DRAFT'!Print_Titles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Administrator</cp:lastModifiedBy>
  <cp:lastPrinted>2019-02-22T19:17:45Z</cp:lastPrinted>
  <dcterms:created xsi:type="dcterms:W3CDTF">2016-08-29T15:54:44Z</dcterms:created>
  <dcterms:modified xsi:type="dcterms:W3CDTF">2019-02-22T19:22:09Z</dcterms:modified>
  <cp:category>Facts and Stats</cp:category>
</cp:coreProperties>
</file>