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PROSVC\CSB (Community Service Branch)\C P P\DC Closure\Online Reports\2019 Online Trans and Devel Reports\"/>
    </mc:Choice>
  </mc:AlternateContent>
  <xr:revisionPtr revIDLastSave="0" documentId="13_ncr:1_{5970B65B-4D30-42D9-BD1D-CDF07228D22F}" xr6:coauthVersionLast="36" xr6:coauthVersionMax="36" xr10:uidLastSave="{00000000-0000-0000-0000-000000000000}"/>
  <bookViews>
    <workbookView xWindow="0" yWindow="0" windowWidth="28800" windowHeight="12525" xr2:uid="{BCC591A5-EE51-43B5-995F-29FC22D4C36C}"/>
  </bookViews>
  <sheets>
    <sheet name="June 2019"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[1]Assessments!$Q$8:$Q$849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[2]StartUpDatabaseRC!$EM$2:$EM$2658</definedName>
    <definedName name="ClosureActivitySU" comment="Start-Up Database, Column J">[2]StartUpDatabaseRC!$J$2:$J$2638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[2]StartUpDatabaseRC!$EQ$2:$EQ$2658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OFFSET('[3]Cons db RC-7-12-17'!$B$2,0,0,COUNTA('[3]Cons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 localSheetId="0">#REF!</definedName>
    <definedName name="CurrentResidenceCO">#REF!</definedName>
    <definedName name="DayBeds">'[1]Start-Ups'!$AF$8:$AF$109</definedName>
    <definedName name="DayProgramNameCO" localSheetId="0">#REF!</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'[1]Start-Ups'!$AE$8:$AE$109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[1]Deflections!$B$8:$B$69</definedName>
    <definedName name="DESPSU" comment="Start-Up Database, Column Q">[2]StartUpDatabaseRC!$Q$2:$Q$2658</definedName>
    <definedName name="DestinationReportCO" localSheetId="0">#REF!</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 localSheetId="0">#REF!</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'[1]Start-Ups'!$AC$8:$AC$109</definedName>
    <definedName name="LeadClassificationSU" comment="Start-Up Database, Column B">[2]StartUpDatabaseRC!$B$2:$B$2658</definedName>
    <definedName name="LevelOfCareCO" localSheetId="0">#REF!</definedName>
    <definedName name="LevelOfCareCO">#REF!</definedName>
    <definedName name="LivingArrangement">[4]REFERENCE!$H$2:$H$45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'[5]Plcmts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'June 2019'!$A$1:$J$76</definedName>
    <definedName name="_xlnm.Print_Titles" localSheetId="0">'June 2019'!$1:$3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 localSheetId="0">#REF!</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 localSheetId="0">#REF!</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 localSheetId="0">OFFSET(#REF!,0,0,COUNTA(#REF!)-1,1)</definedName>
    <definedName name="StartUpProjectID">OFFSET(#REF!,0,0,COUNTA(#REF!)-1,1)</definedName>
    <definedName name="StartUpTypeSU" comment="Start-Up Database, Column K">[2]StartUpDatabaseRC!$K$2:$K$2658</definedName>
    <definedName name="SuccessfulMeetAndGreetCO" localSheetId="0">#REF!</definedName>
    <definedName name="SuccessfulMeetAndGreetCO">#REF!</definedName>
    <definedName name="TotalOperationAmountOP">[2]OperationDatabaseRC!$Y$2:$Y$340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4" i="1" l="1"/>
  <c r="H94" i="1"/>
  <c r="G94" i="1"/>
  <c r="D94" i="1"/>
  <c r="E94" i="1" s="1"/>
  <c r="E13" i="1" s="1"/>
  <c r="D82" i="1"/>
  <c r="J81" i="1"/>
  <c r="G81" i="1"/>
  <c r="C81" i="1"/>
  <c r="A78" i="1" s="1"/>
  <c r="J72" i="1"/>
  <c r="H72" i="1"/>
  <c r="H12" i="1" s="1"/>
  <c r="H14" i="1" s="1"/>
  <c r="G72" i="1"/>
  <c r="D72" i="1"/>
  <c r="D12" i="1" s="1"/>
  <c r="D14" i="1" s="1"/>
  <c r="J41" i="1"/>
  <c r="H41" i="1"/>
  <c r="G41" i="1"/>
  <c r="D41" i="1"/>
  <c r="E41" i="1" s="1"/>
  <c r="E11" i="1" s="1"/>
  <c r="G14" i="1"/>
  <c r="J13" i="1"/>
  <c r="H13" i="1"/>
  <c r="G13" i="1"/>
  <c r="D13" i="1"/>
  <c r="C13" i="1"/>
  <c r="J12" i="1"/>
  <c r="G12" i="1"/>
  <c r="C12" i="1"/>
  <c r="J11" i="1"/>
  <c r="J14" i="1" s="1"/>
  <c r="H11" i="1"/>
  <c r="G11" i="1"/>
  <c r="D11" i="1"/>
  <c r="C11" i="1"/>
  <c r="C14" i="1" s="1"/>
  <c r="E72" i="1" l="1"/>
  <c r="E12" i="1" s="1"/>
  <c r="E14" i="1" s="1"/>
</calcChain>
</file>

<file path=xl/sharedStrings.xml><?xml version="1.0" encoding="utf-8"?>
<sst xmlns="http://schemas.openxmlformats.org/spreadsheetml/2006/main" count="193" uniqueCount="58">
  <si>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</si>
  <si>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June 2019 projected and actual; July 2019 projected.</t>
  </si>
  <si>
    <t>Transitions are projected for individual consumers based on scheduled or projected transition review meetings.</t>
  </si>
  <si>
    <t>TABLE 2A: ALL DEVELOPMENTAL CENTERS</t>
  </si>
  <si>
    <t>Developmental Center</t>
  </si>
  <si>
    <t>Fiscal Year 2018-19</t>
  </si>
  <si>
    <t>June 2019</t>
  </si>
  <si>
    <t>July 2019</t>
  </si>
  <si>
    <t>Projected Placements as of May 2018</t>
  </si>
  <si>
    <t>Total Transitions Through June 2019</t>
  </si>
  <si>
    <r>
      <t>Remaining Transitions</t>
    </r>
    <r>
      <rPr>
        <b/>
        <vertAlign val="superscript"/>
        <sz val="12"/>
        <rFont val="Calibri"/>
        <family val="2"/>
        <scheme val="minor"/>
      </rPr>
      <t>1</t>
    </r>
  </si>
  <si>
    <t>Projected</t>
  </si>
  <si>
    <t>Actual</t>
  </si>
  <si>
    <t>FDC - Fairview</t>
  </si>
  <si>
    <t>PDC - Porterville</t>
  </si>
  <si>
    <r>
      <t>SDC - Sonoma</t>
    </r>
    <r>
      <rPr>
        <vertAlign val="superscript"/>
        <sz val="11"/>
        <color theme="1"/>
        <rFont val="Calibri"/>
        <family val="2"/>
        <scheme val="minor"/>
      </rPr>
      <t>1</t>
    </r>
  </si>
  <si>
    <t>TOTAL</t>
  </si>
  <si>
    <t xml:space="preserve">Source: DDS analysis of information provided by Developmental Centers and Regional Centers. </t>
  </si>
  <si>
    <t>Note: Excludes consumers in acute crisis centers and the secure treatment program.</t>
  </si>
  <si>
    <r>
      <rPr>
        <vertAlign val="superscript"/>
        <sz val="11"/>
        <color theme="1"/>
        <rFont val="Calibri"/>
        <family val="2"/>
        <scheme val="minor"/>
      </rPr>
      <t>1</t>
    </r>
    <r>
      <rPr>
        <sz val="11"/>
        <color theme="1"/>
        <rFont val="Calibri"/>
        <family val="2"/>
        <scheme val="minor"/>
      </rPr>
      <t xml:space="preserve"> As of 12/31/18, there are no remaining individuals at Sonoma Developmental Center to be placed.</t>
    </r>
  </si>
  <si>
    <t>TABLE 2B: FAIRVIEW DEVELOPMENTAL CENTER</t>
  </si>
  <si>
    <t>In Fiscal Year 2018-19 through June 2019, 58 consumers have transitioned from Fairview Developmental Center (FDC) to the community.</t>
  </si>
  <si>
    <t xml:space="preserve">In June 2019, 3 consumers from FDC transitioned to the community. In the previous month, Regional Centers (RCs) had projected that 6 consumers from FDC would transition to the community in June 2019.  The projected placements that did not occur this month were due to provider issues in two cases, and the delay of a home being ready in the third instance. </t>
  </si>
  <si>
    <t>Regional Center</t>
  </si>
  <si>
    <r>
      <t>Projected Placements as of May 2018</t>
    </r>
    <r>
      <rPr>
        <b/>
        <vertAlign val="superscript"/>
        <sz val="12"/>
        <rFont val="Calibri"/>
        <family val="2"/>
        <scheme val="minor"/>
      </rPr>
      <t>1</t>
    </r>
  </si>
  <si>
    <t>Remaining Transitions</t>
  </si>
  <si>
    <t>ACRC - Alta California</t>
  </si>
  <si>
    <t>--</t>
  </si>
  <si>
    <t>ELARC - Eastern Los Angeles</t>
  </si>
  <si>
    <t>FDLRC - Frank D. Lanterman</t>
  </si>
  <si>
    <t>GGRC - Golden Gate</t>
  </si>
  <si>
    <t>HRC - Harbor</t>
  </si>
  <si>
    <t>IRC - Inland</t>
  </si>
  <si>
    <t>KRC - Kern</t>
  </si>
  <si>
    <t>NLACRC - North Los Angeles County</t>
  </si>
  <si>
    <t>RCEB - East Bay</t>
  </si>
  <si>
    <t>RCOC - Orange County</t>
  </si>
  <si>
    <t>SCLARC - South Central Los Angeles</t>
  </si>
  <si>
    <t>SDRC - San Diego</t>
  </si>
  <si>
    <t>SGPRC - San Gabriel/Pomona</t>
  </si>
  <si>
    <t>TCRC - Tri-Counties</t>
  </si>
  <si>
    <t>WRC - Westside</t>
  </si>
  <si>
    <t>Note: Excludes consumers in acute crisis centers.</t>
  </si>
  <si>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</si>
  <si>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TABLE 2C: PORTERVILLE DEVELOPMENTAL CENTER</t>
  </si>
  <si>
    <t>In Fiscal Year 2018-19 through June 2019, 20 consumers have transitioned from Porterville Developmental Center (PDC) to the community.</t>
  </si>
  <si>
    <t>CVRC - Central Valley</t>
  </si>
  <si>
    <t>FDLRC - Frank D Lanterman</t>
  </si>
  <si>
    <t>FNRC - Far Northern</t>
  </si>
  <si>
    <t>RCRC - Redwood Coast</t>
  </si>
  <si>
    <t>SARC - San Andreas</t>
  </si>
  <si>
    <t>VMRC - Valley Mountain</t>
  </si>
  <si>
    <t>Note: Excludes consumers in the secure treatment program.</t>
  </si>
  <si>
    <t>TABLE 2D: SONOMA DEVELOPMENTAL CENTER</t>
  </si>
  <si>
    <t>As of 12/31/18, there were no remaining individuals living at Sonoma Developmental Center.</t>
  </si>
  <si>
    <r>
      <t>Remaining Transitions</t>
    </r>
    <r>
      <rPr>
        <b/>
        <vertAlign val="superscript"/>
        <sz val="12"/>
        <rFont val="Calibri"/>
        <family val="2"/>
        <scheme val="minor"/>
      </rPr>
      <t>2</t>
    </r>
  </si>
  <si>
    <t>NBRC - North Bay</t>
  </si>
  <si>
    <t>In June 2019, 3 consumers from PDC transitioned to the community. In the previous month, Regional Centers (RCs) had projected that 4 consumers from PDC would transition to the community in June 2019. The projected placements that did not occur this month were due to staff not being ready in one case, and an individual not being ready in the other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</si>
</sst>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1"/>
      <color theme="1"/>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sz val="1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cellStyleXfs>
  <cellXfs count="88">
    <xf numFmtId="0" fontId="0" fillId="0" borderId="0" xfId="0"/>
    <xf numFmtId="0" fontId="4" fillId="0" borderId="0" xfId="1" applyFont="1" applyFill="1"/>
    <xf numFmtId="0" fontId="6" fillId="0" borderId="0" xfId="1" applyFont="1" applyFill="1"/>
    <xf numFmtId="0" fontId="7" fillId="0" borderId="4" xfId="0" applyFont="1" applyFill="1" applyBorder="1" applyAlignment="1">
      <alignment wrapText="1"/>
    </xf>
    <xf numFmtId="0" fontId="6" fillId="0" borderId="0" xfId="0" applyFont="1" applyFill="1" applyBorder="1" applyAlignment="1">
      <alignment wrapText="1"/>
    </xf>
    <xf numFmtId="0" fontId="9" fillId="0" borderId="0" xfId="0" applyFont="1" applyFill="1" applyBorder="1" applyAlignment="1">
      <alignment horizontal="center" wrapText="1"/>
    </xf>
    <xf numFmtId="0" fontId="10" fillId="0" borderId="0" xfId="1" applyFont="1" applyFill="1" applyBorder="1" applyAlignment="1">
      <alignment wrapText="1"/>
    </xf>
    <xf numFmtId="0" fontId="11" fillId="0" borderId="0" xfId="1" applyFont="1" applyFill="1"/>
    <xf numFmtId="0" fontId="4" fillId="4" borderId="4" xfId="1" applyFont="1" applyFill="1" applyBorder="1" applyAlignment="1">
      <alignment vertical="center"/>
    </xf>
    <xf numFmtId="49" fontId="3" fillId="3" borderId="6" xfId="2" quotePrefix="1" applyNumberFormat="1" applyFont="1" applyFill="1" applyBorder="1" applyAlignment="1">
      <alignment horizontal="center" vertical="center"/>
    </xf>
    <xf numFmtId="0" fontId="12"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0" fillId="0" borderId="6" xfId="1" applyFont="1" applyBorder="1" applyAlignment="1">
      <alignment horizontal="left" vertical="center"/>
    </xf>
    <xf numFmtId="0" fontId="4" fillId="4" borderId="0" xfId="1" applyFont="1" applyFill="1" applyBorder="1" applyAlignment="1">
      <alignment horizontal="left" vertical="center"/>
    </xf>
    <xf numFmtId="1" fontId="14" fillId="0" borderId="6" xfId="2" applyNumberFormat="1" applyFont="1" applyBorder="1" applyAlignment="1">
      <alignment horizontal="center" vertical="center"/>
    </xf>
    <xf numFmtId="1" fontId="4" fillId="0" borderId="6" xfId="2" applyNumberFormat="1" applyFont="1" applyBorder="1" applyAlignment="1">
      <alignment horizontal="center" vertical="center"/>
    </xf>
    <xf numFmtId="164" fontId="4" fillId="0" borderId="6" xfId="2" applyNumberFormat="1" applyFont="1" applyBorder="1" applyAlignment="1">
      <alignment horizontal="center" vertical="center"/>
    </xf>
    <xf numFmtId="0" fontId="1" fillId="4" borderId="6" xfId="1" applyFont="1" applyFill="1" applyBorder="1" applyAlignment="1">
      <alignment horizontal="left" vertical="center"/>
    </xf>
    <xf numFmtId="1" fontId="14" fillId="4" borderId="6" xfId="2" applyNumberFormat="1" applyFont="1" applyFill="1" applyBorder="1" applyAlignment="1">
      <alignment horizontal="center" vertical="center"/>
    </xf>
    <xf numFmtId="1" fontId="4" fillId="4" borderId="6"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1" fontId="4" fillId="0" borderId="6" xfId="2" applyNumberFormat="1" applyFont="1" applyFill="1" applyBorder="1" applyAlignment="1">
      <alignment horizontal="center" vertical="center"/>
    </xf>
    <xf numFmtId="0" fontId="12" fillId="5" borderId="6" xfId="1" applyFont="1" applyFill="1" applyBorder="1" applyAlignment="1">
      <alignment vertical="center"/>
    </xf>
    <xf numFmtId="0" fontId="12" fillId="4" borderId="9" xfId="1" applyFont="1" applyFill="1" applyBorder="1" applyAlignment="1">
      <alignment vertical="center"/>
    </xf>
    <xf numFmtId="1" fontId="12" fillId="5" borderId="6" xfId="2" applyNumberFormat="1" applyFont="1" applyFill="1" applyBorder="1" applyAlignment="1">
      <alignment horizontal="center" vertical="center"/>
    </xf>
    <xf numFmtId="164" fontId="12" fillId="5" borderId="6" xfId="2" applyNumberFormat="1" applyFont="1" applyFill="1" applyBorder="1" applyAlignment="1">
      <alignment horizontal="center" vertical="center"/>
    </xf>
    <xf numFmtId="0" fontId="4" fillId="4" borderId="9" xfId="1" applyFont="1" applyFill="1" applyBorder="1" applyAlignment="1">
      <alignment vertical="center"/>
    </xf>
    <xf numFmtId="0" fontId="1" fillId="0" borderId="4" xfId="0" applyFont="1" applyFill="1" applyBorder="1" applyAlignment="1"/>
    <xf numFmtId="0" fontId="1" fillId="0" borderId="0" xfId="1" applyFont="1" applyFill="1" applyAlignment="1"/>
    <xf numFmtId="0" fontId="1" fillId="0" borderId="0" xfId="1" applyFont="1" applyFill="1"/>
    <xf numFmtId="0" fontId="0" fillId="0" borderId="0" xfId="0" applyFont="1" applyFill="1" applyBorder="1" applyAlignment="1"/>
    <xf numFmtId="0" fontId="1" fillId="0" borderId="0" xfId="0" applyFont="1" applyFill="1" applyBorder="1" applyAlignment="1"/>
    <xf numFmtId="0" fontId="1" fillId="0" borderId="0" xfId="1" applyFont="1" applyFill="1" applyAlignment="1">
      <alignment horizontal="left"/>
    </xf>
    <xf numFmtId="0" fontId="3" fillId="0" borderId="0" xfId="1" applyFont="1" applyBorder="1" applyAlignment="1">
      <alignment wrapText="1"/>
    </xf>
    <xf numFmtId="0" fontId="17" fillId="0" borderId="0" xfId="3" applyFont="1" applyBorder="1" applyAlignment="1"/>
    <xf numFmtId="0" fontId="1" fillId="0" borderId="0" xfId="1" applyFont="1"/>
    <xf numFmtId="0" fontId="18" fillId="0" borderId="0" xfId="3" applyFont="1" applyBorder="1" applyAlignment="1"/>
    <xf numFmtId="0" fontId="11" fillId="0" borderId="0" xfId="1" applyFont="1"/>
    <xf numFmtId="0" fontId="17" fillId="0" borderId="0" xfId="3" applyFont="1" applyBorder="1" applyAlignment="1">
      <alignment vertical="center" wrapText="1"/>
    </xf>
    <xf numFmtId="0" fontId="1" fillId="4" borderId="6" xfId="1" applyFont="1" applyFill="1" applyBorder="1" applyAlignment="1" applyProtection="1">
      <alignment horizontal="left" vertical="center" wrapText="1"/>
      <protection locked="0"/>
    </xf>
    <xf numFmtId="49" fontId="14" fillId="4" borderId="6" xfId="2" applyNumberFormat="1" applyFont="1" applyFill="1" applyBorder="1" applyAlignment="1">
      <alignment horizontal="center" vertical="center"/>
    </xf>
    <xf numFmtId="0" fontId="4" fillId="4" borderId="6" xfId="2" applyNumberFormat="1" applyFont="1" applyFill="1" applyBorder="1" applyAlignment="1">
      <alignment horizontal="center" vertical="center"/>
    </xf>
    <xf numFmtId="0" fontId="19" fillId="0" borderId="0" xfId="1" applyFont="1"/>
    <xf numFmtId="0" fontId="0" fillId="0" borderId="6" xfId="1" applyFont="1" applyFill="1" applyBorder="1" applyAlignment="1" applyProtection="1">
      <alignment horizontal="left" vertical="center" wrapText="1"/>
      <protection locked="0"/>
    </xf>
    <xf numFmtId="49" fontId="14" fillId="0" borderId="6" xfId="2" applyNumberFormat="1" applyFont="1" applyBorder="1" applyAlignment="1">
      <alignment horizontal="center" vertical="center"/>
    </xf>
    <xf numFmtId="0" fontId="4" fillId="0" borderId="6" xfId="2" applyNumberFormat="1" applyFont="1" applyBorder="1" applyAlignment="1">
      <alignment horizontal="center" vertical="center"/>
    </xf>
    <xf numFmtId="0" fontId="0" fillId="4" borderId="6" xfId="1" applyFont="1" applyFill="1" applyBorder="1" applyAlignment="1" applyProtection="1">
      <alignment horizontal="left" vertical="center" wrapText="1"/>
      <protection locked="0"/>
    </xf>
    <xf numFmtId="49" fontId="14" fillId="0" borderId="6" xfId="2" applyNumberFormat="1" applyFont="1" applyFill="1" applyBorder="1" applyAlignment="1">
      <alignment horizontal="center" vertical="center"/>
    </xf>
    <xf numFmtId="164" fontId="4" fillId="0" borderId="6" xfId="2" applyNumberFormat="1" applyFont="1" applyFill="1" applyBorder="1" applyAlignment="1">
      <alignment horizontal="center" vertical="center"/>
    </xf>
    <xf numFmtId="0" fontId="1" fillId="0" borderId="6" xfId="1" applyFont="1" applyFill="1" applyBorder="1" applyAlignment="1" applyProtection="1">
      <alignment horizontal="left" vertical="center" wrapText="1"/>
      <protection locked="0"/>
    </xf>
    <xf numFmtId="0" fontId="0" fillId="0" borderId="0" xfId="0" applyFont="1" applyFill="1" applyBorder="1" applyAlignment="1">
      <alignment horizontal="left"/>
    </xf>
    <xf numFmtId="0" fontId="1" fillId="0" borderId="0" xfId="0" applyFont="1" applyFill="1" applyBorder="1" applyAlignment="1">
      <alignment horizontal="left"/>
    </xf>
    <xf numFmtId="0" fontId="4" fillId="0" borderId="6" xfId="2" applyNumberFormat="1" applyFont="1" applyFill="1" applyBorder="1" applyAlignment="1">
      <alignment horizontal="center" vertical="center"/>
    </xf>
    <xf numFmtId="0" fontId="1" fillId="0" borderId="0" xfId="0" applyFont="1" applyFill="1" applyAlignment="1">
      <alignment horizontal="left"/>
    </xf>
    <xf numFmtId="0" fontId="2" fillId="0" borderId="0" xfId="0" applyFont="1" applyFill="1" applyAlignment="1">
      <alignment horizontal="left"/>
    </xf>
    <xf numFmtId="0" fontId="20" fillId="0" borderId="0" xfId="3" applyFont="1" applyBorder="1" applyAlignment="1">
      <alignment horizontal="left"/>
    </xf>
    <xf numFmtId="0" fontId="4" fillId="6" borderId="6" xfId="2" applyNumberFormat="1" applyFont="1" applyFill="1" applyBorder="1" applyAlignment="1">
      <alignment horizontal="center" vertical="center"/>
    </xf>
    <xf numFmtId="0" fontId="4" fillId="0" borderId="0" xfId="1" applyFont="1" applyFill="1" applyBorder="1" applyAlignment="1">
      <alignment vertical="center"/>
    </xf>
    <xf numFmtId="0" fontId="0" fillId="0" borderId="0" xfId="0" applyFont="1" applyFill="1" applyBorder="1" applyAlignment="1">
      <alignment wrapText="1"/>
    </xf>
    <xf numFmtId="0" fontId="21" fillId="0" borderId="0" xfId="0" applyFont="1" applyFill="1" applyBorder="1" applyAlignment="1">
      <alignment wrapText="1"/>
    </xf>
    <xf numFmtId="0" fontId="4" fillId="0" borderId="0" xfId="1" applyFont="1" applyAlignment="1">
      <alignment horizontal="center"/>
    </xf>
    <xf numFmtId="0" fontId="12" fillId="3" borderId="6" xfId="1" applyFont="1" applyFill="1" applyBorder="1" applyAlignment="1">
      <alignment horizontal="center" vertical="center" wrapText="1"/>
    </xf>
    <xf numFmtId="0" fontId="1" fillId="0" borderId="4" xfId="0" applyFont="1" applyFill="1" applyBorder="1" applyAlignment="1">
      <alignment horizontal="left"/>
    </xf>
    <xf numFmtId="0" fontId="0" fillId="0" borderId="0" xfId="0" applyFont="1" applyFill="1" applyBorder="1" applyAlignment="1">
      <alignment horizontal="left"/>
    </xf>
    <xf numFmtId="0" fontId="3" fillId="0" borderId="0" xfId="0" applyFont="1" applyFill="1" applyBorder="1" applyAlignment="1">
      <alignment horizontal="center" wrapText="1"/>
    </xf>
    <xf numFmtId="0" fontId="17" fillId="0" borderId="0" xfId="3" applyFont="1" applyFill="1" applyBorder="1" applyAlignment="1">
      <alignment horizontal="left" vertical="center" wrapText="1"/>
    </xf>
    <xf numFmtId="0" fontId="12" fillId="3" borderId="6"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6" xfId="2" quotePrefix="1" applyNumberFormat="1" applyFont="1" applyFill="1" applyBorder="1" applyAlignment="1">
      <alignment horizontal="center" vertical="center"/>
    </xf>
    <xf numFmtId="0" fontId="3" fillId="3" borderId="6" xfId="2" applyNumberFormat="1" applyFont="1" applyFill="1" applyBorder="1" applyAlignment="1">
      <alignment horizontal="center" vertical="center"/>
    </xf>
    <xf numFmtId="0" fontId="12" fillId="3" borderId="5"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7" fillId="0" borderId="0" xfId="3"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8"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49" fontId="3" fillId="3" borderId="1" xfId="2" quotePrefix="1" applyNumberFormat="1" applyFont="1" applyFill="1" applyBorder="1" applyAlignment="1">
      <alignment horizontal="center" vertical="center"/>
    </xf>
    <xf numFmtId="49" fontId="3" fillId="3" borderId="3" xfId="2" quotePrefix="1" applyNumberFormat="1" applyFont="1" applyFill="1" applyBorder="1" applyAlignment="1">
      <alignment horizontal="center" vertical="center"/>
    </xf>
  </cellXfs>
  <cellStyles count="4">
    <cellStyle name="Hyperlink" xfId="3" builtinId="8"/>
    <cellStyle name="Normal" xfId="0" builtinId="0"/>
    <cellStyle name="Normal 2" xfId="1" xr:uid="{65AAEDA6-0E98-48F6-B2F8-4159B8E9C791}"/>
    <cellStyle name="Percent 2" xfId="2" xr:uid="{0BBACD2C-196C-4EC0-B81C-53DBF99629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B66B-72F8-4B8A-97B5-743FB8EB4B64}">
  <sheetPr>
    <tabColor rgb="FF0000FF"/>
    <pageSetUpPr fitToPage="1"/>
  </sheetPr>
  <dimension ref="A1:XEB99"/>
  <sheetViews>
    <sheetView showGridLines="0" tabSelected="1" view="pageBreakPreview" zoomScale="90" zoomScaleNormal="90" zoomScaleSheetLayoutView="90" workbookViewId="0">
      <selection sqref="A1:J1"/>
    </sheetView>
  </sheetViews>
  <sheetFormatPr defaultRowHeight="15.75" x14ac:dyDescent="0.25"/>
  <cols>
    <col min="1" max="1" width="33.85546875" style="12" customWidth="1"/>
    <col min="2" max="2" width="0.7109375" style="12" customWidth="1"/>
    <col min="3" max="3" width="22.85546875" style="12" customWidth="1"/>
    <col min="4" max="4" width="22.85546875" style="61" customWidth="1"/>
    <col min="5" max="5" width="24.28515625" style="61" customWidth="1"/>
    <col min="6" max="6" width="0.7109375" style="12" customWidth="1"/>
    <col min="7" max="7" width="22.85546875" style="12" customWidth="1"/>
    <col min="8" max="8" width="22.85546875" style="61" customWidth="1"/>
    <col min="9" max="9" width="0.5703125" style="12" customWidth="1"/>
    <col min="10" max="10" width="22.85546875" style="12" customWidth="1"/>
    <col min="11" max="11" width="6.5703125" style="61" customWidth="1"/>
    <col min="12" max="16384" width="9.140625" style="12"/>
  </cols>
  <sheetData>
    <row r="1" spans="1:11" s="1" customFormat="1" ht="44.25" customHeight="1" x14ac:dyDescent="0.25">
      <c r="A1" s="76" t="s">
        <v>0</v>
      </c>
      <c r="B1" s="77"/>
      <c r="C1" s="77"/>
      <c r="D1" s="77"/>
      <c r="E1" s="77"/>
      <c r="F1" s="77"/>
      <c r="G1" s="77"/>
      <c r="H1" s="77"/>
      <c r="I1" s="77"/>
      <c r="J1" s="78"/>
    </row>
    <row r="2" spans="1:11" s="2" customFormat="1" ht="15.75" customHeight="1" x14ac:dyDescent="0.25">
      <c r="A2" s="79" t="s">
        <v>1</v>
      </c>
      <c r="B2" s="80"/>
      <c r="C2" s="80"/>
      <c r="D2" s="80"/>
      <c r="E2" s="80"/>
      <c r="F2" s="80"/>
      <c r="G2" s="80"/>
      <c r="H2" s="80"/>
      <c r="I2" s="80"/>
      <c r="J2" s="81"/>
    </row>
    <row r="3" spans="1:11" s="2" customFormat="1" ht="12" x14ac:dyDescent="0.2">
      <c r="A3" s="3"/>
      <c r="B3" s="3"/>
      <c r="C3" s="3"/>
      <c r="D3" s="3"/>
      <c r="E3" s="3"/>
      <c r="F3" s="3"/>
      <c r="G3" s="3"/>
      <c r="H3" s="3"/>
      <c r="I3" s="3"/>
      <c r="J3" s="3"/>
    </row>
    <row r="4" spans="1:11" s="1" customFormat="1" x14ac:dyDescent="0.25">
      <c r="A4" s="82" t="s">
        <v>2</v>
      </c>
      <c r="B4" s="82"/>
      <c r="C4" s="82"/>
      <c r="D4" s="82"/>
      <c r="E4" s="82"/>
      <c r="F4" s="82"/>
      <c r="G4" s="82"/>
      <c r="H4" s="82"/>
      <c r="I4" s="82"/>
      <c r="J4" s="82"/>
    </row>
    <row r="5" spans="1:11" s="2" customFormat="1" ht="15" customHeight="1" x14ac:dyDescent="0.35">
      <c r="A5" s="4"/>
      <c r="B5" s="4"/>
      <c r="C5" s="4"/>
      <c r="D5" s="4"/>
      <c r="E5" s="5"/>
      <c r="F5" s="4"/>
      <c r="G5" s="4"/>
      <c r="H5" s="4"/>
      <c r="I5" s="4"/>
      <c r="J5" s="4"/>
    </row>
    <row r="6" spans="1:11" s="1" customFormat="1" ht="15.75" customHeight="1" x14ac:dyDescent="0.25">
      <c r="A6" s="65" t="s">
        <v>3</v>
      </c>
      <c r="B6" s="65"/>
      <c r="C6" s="65"/>
      <c r="D6" s="65"/>
      <c r="E6" s="65"/>
      <c r="F6" s="65"/>
      <c r="G6" s="65"/>
      <c r="H6" s="65"/>
      <c r="I6" s="65"/>
      <c r="J6" s="65"/>
    </row>
    <row r="7" spans="1:11" s="7" customFormat="1" ht="12.75" x14ac:dyDescent="0.2">
      <c r="A7" s="6"/>
      <c r="B7" s="6"/>
      <c r="C7" s="6"/>
      <c r="D7" s="6"/>
      <c r="E7" s="6"/>
      <c r="F7" s="6"/>
      <c r="G7" s="6"/>
      <c r="H7" s="6"/>
      <c r="I7" s="6"/>
      <c r="J7" s="6"/>
    </row>
    <row r="8" spans="1:11" s="1" customFormat="1" ht="20.100000000000001" customHeight="1" x14ac:dyDescent="0.25">
      <c r="A8" s="83" t="s">
        <v>4</v>
      </c>
      <c r="B8" s="8"/>
      <c r="C8" s="68" t="s">
        <v>5</v>
      </c>
      <c r="D8" s="69"/>
      <c r="E8" s="70"/>
      <c r="F8" s="8"/>
      <c r="G8" s="86" t="s">
        <v>6</v>
      </c>
      <c r="H8" s="87"/>
      <c r="I8" s="8"/>
      <c r="J8" s="9" t="s">
        <v>7</v>
      </c>
    </row>
    <row r="9" spans="1:11" ht="33" customHeight="1" x14ac:dyDescent="0.25">
      <c r="A9" s="84"/>
      <c r="B9" s="10"/>
      <c r="C9" s="73" t="s">
        <v>8</v>
      </c>
      <c r="D9" s="73" t="s">
        <v>9</v>
      </c>
      <c r="E9" s="73" t="s">
        <v>10</v>
      </c>
      <c r="F9" s="11"/>
      <c r="G9" s="73" t="s">
        <v>11</v>
      </c>
      <c r="H9" s="73" t="s">
        <v>12</v>
      </c>
      <c r="I9" s="11"/>
      <c r="J9" s="73" t="s">
        <v>11</v>
      </c>
      <c r="K9" s="12"/>
    </row>
    <row r="10" spans="1:11" ht="33" customHeight="1" x14ac:dyDescent="0.25">
      <c r="A10" s="85"/>
      <c r="B10" s="10"/>
      <c r="C10" s="74"/>
      <c r="D10" s="74"/>
      <c r="E10" s="74"/>
      <c r="F10" s="11"/>
      <c r="G10" s="74"/>
      <c r="H10" s="74"/>
      <c r="I10" s="11"/>
      <c r="J10" s="74"/>
      <c r="K10" s="12"/>
    </row>
    <row r="11" spans="1:11" ht="20.100000000000001" customHeight="1" x14ac:dyDescent="0.25">
      <c r="A11" s="13" t="s">
        <v>13</v>
      </c>
      <c r="B11" s="14"/>
      <c r="C11" s="15">
        <f>C41</f>
        <v>83</v>
      </c>
      <c r="D11" s="16">
        <f>D41</f>
        <v>58</v>
      </c>
      <c r="E11" s="17">
        <f>E41</f>
        <v>25</v>
      </c>
      <c r="F11" s="11"/>
      <c r="G11" s="16">
        <f>G41</f>
        <v>6</v>
      </c>
      <c r="H11" s="16">
        <f>H41</f>
        <v>3</v>
      </c>
      <c r="I11" s="11"/>
      <c r="J11" s="16">
        <f>J41</f>
        <v>9</v>
      </c>
      <c r="K11" s="12"/>
    </row>
    <row r="12" spans="1:11" ht="20.100000000000001" customHeight="1" x14ac:dyDescent="0.25">
      <c r="A12" s="18" t="s">
        <v>14</v>
      </c>
      <c r="B12" s="14"/>
      <c r="C12" s="19">
        <f>C72</f>
        <v>55</v>
      </c>
      <c r="D12" s="20">
        <f>D72</f>
        <v>20</v>
      </c>
      <c r="E12" s="21">
        <f>E72</f>
        <v>35</v>
      </c>
      <c r="F12" s="11"/>
      <c r="G12" s="20">
        <f>G72</f>
        <v>4</v>
      </c>
      <c r="H12" s="20">
        <f>H72</f>
        <v>3</v>
      </c>
      <c r="I12" s="11"/>
      <c r="J12" s="20">
        <f>J72</f>
        <v>7</v>
      </c>
      <c r="K12" s="12"/>
    </row>
    <row r="13" spans="1:11" ht="20.100000000000001" customHeight="1" x14ac:dyDescent="0.25">
      <c r="A13" s="13" t="s">
        <v>15</v>
      </c>
      <c r="B13" s="14"/>
      <c r="C13" s="15">
        <f>C94</f>
        <v>83</v>
      </c>
      <c r="D13" s="22">
        <f>D94</f>
        <v>75</v>
      </c>
      <c r="E13" s="17">
        <f>E94</f>
        <v>0</v>
      </c>
      <c r="F13" s="11"/>
      <c r="G13" s="16">
        <f>G94</f>
        <v>0</v>
      </c>
      <c r="H13" s="16">
        <f>H94</f>
        <v>0</v>
      </c>
      <c r="I13" s="11"/>
      <c r="J13" s="16">
        <f>J94</f>
        <v>0</v>
      </c>
      <c r="K13" s="12"/>
    </row>
    <row r="14" spans="1:11" ht="20.100000000000001" customHeight="1" x14ac:dyDescent="0.25">
      <c r="A14" s="23" t="s">
        <v>16</v>
      </c>
      <c r="B14" s="24"/>
      <c r="C14" s="25">
        <f>SUM(C11:C13)</f>
        <v>221</v>
      </c>
      <c r="D14" s="25">
        <f>SUM(D11:D13)</f>
        <v>153</v>
      </c>
      <c r="E14" s="26">
        <f>SUM(E11:E13)</f>
        <v>60</v>
      </c>
      <c r="F14" s="27"/>
      <c r="G14" s="25">
        <f>SUM(G11:G13)</f>
        <v>10</v>
      </c>
      <c r="H14" s="25">
        <f>SUM(H11:H13)</f>
        <v>6</v>
      </c>
      <c r="I14" s="27"/>
      <c r="J14" s="25">
        <f>SUM(J11:J13)</f>
        <v>16</v>
      </c>
      <c r="K14" s="12"/>
    </row>
    <row r="15" spans="1:11" s="30" customFormat="1" ht="15" x14ac:dyDescent="0.25">
      <c r="A15" s="28" t="s">
        <v>17</v>
      </c>
      <c r="B15" s="28"/>
      <c r="C15" s="28"/>
      <c r="D15" s="28"/>
      <c r="E15" s="28"/>
      <c r="F15" s="28"/>
      <c r="G15" s="28"/>
      <c r="H15" s="28"/>
      <c r="I15" s="28"/>
      <c r="J15" s="28"/>
      <c r="K15" s="29"/>
    </row>
    <row r="16" spans="1:11" s="30" customFormat="1" ht="15" x14ac:dyDescent="0.25">
      <c r="A16" s="31" t="s">
        <v>18</v>
      </c>
      <c r="B16" s="32"/>
      <c r="C16" s="32"/>
      <c r="D16" s="32"/>
      <c r="E16" s="32"/>
      <c r="F16" s="32"/>
      <c r="G16" s="32"/>
      <c r="H16" s="32"/>
      <c r="I16" s="32"/>
      <c r="J16" s="32"/>
      <c r="K16" s="29"/>
    </row>
    <row r="17" spans="1:11" s="30" customFormat="1" ht="17.25" x14ac:dyDescent="0.25">
      <c r="A17" s="31" t="s">
        <v>19</v>
      </c>
      <c r="B17" s="31"/>
      <c r="C17" s="31"/>
      <c r="D17" s="31"/>
      <c r="E17" s="31"/>
      <c r="F17" s="31"/>
      <c r="G17" s="31"/>
      <c r="H17" s="31"/>
      <c r="I17" s="31"/>
      <c r="J17" s="31"/>
      <c r="K17" s="33"/>
    </row>
    <row r="18" spans="1:11" s="30" customFormat="1" ht="15" x14ac:dyDescent="0.25">
      <c r="A18" s="32"/>
      <c r="B18" s="32"/>
      <c r="C18" s="32"/>
      <c r="D18" s="32"/>
      <c r="E18" s="32"/>
      <c r="F18" s="32"/>
      <c r="G18" s="32"/>
      <c r="H18" s="32"/>
      <c r="I18" s="32"/>
      <c r="J18" s="32"/>
      <c r="K18" s="33"/>
    </row>
    <row r="19" spans="1:11" ht="15.75" customHeight="1" x14ac:dyDescent="0.25">
      <c r="A19" s="65" t="s">
        <v>20</v>
      </c>
      <c r="B19" s="65"/>
      <c r="C19" s="65"/>
      <c r="D19" s="65"/>
      <c r="E19" s="65"/>
      <c r="F19" s="65"/>
      <c r="G19" s="65"/>
      <c r="H19" s="65"/>
      <c r="I19" s="65"/>
      <c r="J19" s="65"/>
      <c r="K19" s="34"/>
    </row>
    <row r="20" spans="1:11" s="36" customFormat="1" ht="15" x14ac:dyDescent="0.25">
      <c r="A20" s="35" t="s">
        <v>21</v>
      </c>
      <c r="B20" s="35"/>
      <c r="C20" s="35"/>
      <c r="D20" s="35"/>
      <c r="E20" s="35"/>
      <c r="F20" s="35"/>
      <c r="G20" s="35"/>
      <c r="H20" s="35"/>
      <c r="I20" s="35"/>
      <c r="J20" s="35"/>
      <c r="K20" s="35"/>
    </row>
    <row r="21" spans="1:11" s="38" customFormat="1" ht="12.75" x14ac:dyDescent="0.2">
      <c r="A21" s="37"/>
      <c r="B21" s="37"/>
      <c r="C21" s="37"/>
      <c r="D21" s="37"/>
      <c r="E21" s="37"/>
      <c r="F21" s="37"/>
      <c r="G21" s="37"/>
      <c r="H21" s="37"/>
      <c r="I21" s="37"/>
      <c r="J21" s="37"/>
      <c r="K21" s="37"/>
    </row>
    <row r="22" spans="1:11" s="36" customFormat="1" ht="32.25" customHeight="1" x14ac:dyDescent="0.25">
      <c r="A22" s="75" t="s">
        <v>22</v>
      </c>
      <c r="B22" s="75"/>
      <c r="C22" s="75"/>
      <c r="D22" s="75"/>
      <c r="E22" s="75"/>
      <c r="F22" s="75"/>
      <c r="G22" s="75"/>
      <c r="H22" s="75"/>
      <c r="I22" s="75"/>
      <c r="J22" s="75"/>
      <c r="K22" s="39"/>
    </row>
    <row r="23" spans="1:11" s="1" customFormat="1" ht="20.100000000000001" customHeight="1" x14ac:dyDescent="0.25">
      <c r="A23" s="67" t="s">
        <v>23</v>
      </c>
      <c r="B23" s="8"/>
      <c r="C23" s="68" t="s">
        <v>5</v>
      </c>
      <c r="D23" s="69"/>
      <c r="E23" s="70"/>
      <c r="F23" s="8"/>
      <c r="G23" s="71" t="s">
        <v>6</v>
      </c>
      <c r="H23" s="72"/>
      <c r="I23" s="8"/>
      <c r="J23" s="9" t="s">
        <v>7</v>
      </c>
    </row>
    <row r="24" spans="1:11" ht="33" customHeight="1" x14ac:dyDescent="0.25">
      <c r="A24" s="67"/>
      <c r="B24" s="10"/>
      <c r="C24" s="62" t="s">
        <v>24</v>
      </c>
      <c r="D24" s="62" t="s">
        <v>9</v>
      </c>
      <c r="E24" s="62" t="s">
        <v>25</v>
      </c>
      <c r="F24" s="11"/>
      <c r="G24" s="62" t="s">
        <v>11</v>
      </c>
      <c r="H24" s="62" t="s">
        <v>12</v>
      </c>
      <c r="I24" s="11"/>
      <c r="J24" s="62" t="s">
        <v>11</v>
      </c>
      <c r="K24" s="12"/>
    </row>
    <row r="25" spans="1:11" ht="12.75" customHeight="1" x14ac:dyDescent="0.25">
      <c r="A25" s="67"/>
      <c r="B25" s="10"/>
      <c r="C25" s="62"/>
      <c r="D25" s="62"/>
      <c r="E25" s="62"/>
      <c r="F25" s="11"/>
      <c r="G25" s="62"/>
      <c r="H25" s="62"/>
      <c r="I25" s="11"/>
      <c r="J25" s="62"/>
      <c r="K25" s="12"/>
    </row>
    <row r="26" spans="1:11" ht="20.100000000000001" customHeight="1" x14ac:dyDescent="0.25">
      <c r="A26" s="40" t="s">
        <v>26</v>
      </c>
      <c r="B26" s="14"/>
      <c r="C26" s="41" t="s">
        <v>27</v>
      </c>
      <c r="D26" s="42">
        <v>1</v>
      </c>
      <c r="E26" s="21" t="s">
        <v>27</v>
      </c>
      <c r="F26" s="11"/>
      <c r="G26" s="42">
        <v>0</v>
      </c>
      <c r="H26" s="42">
        <v>0</v>
      </c>
      <c r="I26" s="11"/>
      <c r="J26" s="42">
        <v>0</v>
      </c>
      <c r="K26" s="43"/>
    </row>
    <row r="27" spans="1:11" ht="20.100000000000001" customHeight="1" x14ac:dyDescent="0.25">
      <c r="A27" s="44" t="s">
        <v>28</v>
      </c>
      <c r="B27" s="14"/>
      <c r="C27" s="45" t="s">
        <v>27</v>
      </c>
      <c r="D27" s="46">
        <v>1</v>
      </c>
      <c r="E27" s="17" t="s">
        <v>27</v>
      </c>
      <c r="F27" s="11"/>
      <c r="G27" s="46">
        <v>0</v>
      </c>
      <c r="H27" s="46">
        <v>0</v>
      </c>
      <c r="I27" s="11"/>
      <c r="J27" s="46">
        <v>0</v>
      </c>
      <c r="K27" s="12"/>
    </row>
    <row r="28" spans="1:11" ht="20.100000000000001" customHeight="1" x14ac:dyDescent="0.25">
      <c r="A28" s="47" t="s">
        <v>29</v>
      </c>
      <c r="B28" s="14"/>
      <c r="C28" s="41" t="s">
        <v>27</v>
      </c>
      <c r="D28" s="42">
        <v>0</v>
      </c>
      <c r="E28" s="21" t="s">
        <v>27</v>
      </c>
      <c r="F28" s="11"/>
      <c r="G28" s="42">
        <v>0</v>
      </c>
      <c r="H28" s="42">
        <v>0</v>
      </c>
      <c r="I28" s="11"/>
      <c r="J28" s="42">
        <v>0</v>
      </c>
      <c r="K28" s="12"/>
    </row>
    <row r="29" spans="1:11" ht="20.100000000000001" customHeight="1" x14ac:dyDescent="0.25">
      <c r="A29" s="44" t="s">
        <v>30</v>
      </c>
      <c r="B29" s="14"/>
      <c r="C29" s="48" t="s">
        <v>27</v>
      </c>
      <c r="D29" s="46">
        <v>1</v>
      </c>
      <c r="E29" s="49" t="s">
        <v>27</v>
      </c>
      <c r="F29" s="11"/>
      <c r="G29" s="22">
        <v>0</v>
      </c>
      <c r="H29" s="22">
        <v>0</v>
      </c>
      <c r="I29" s="11"/>
      <c r="J29" s="22">
        <v>0</v>
      </c>
      <c r="K29" s="12"/>
    </row>
    <row r="30" spans="1:11" ht="20.100000000000001" customHeight="1" x14ac:dyDescent="0.25">
      <c r="A30" s="47" t="s">
        <v>31</v>
      </c>
      <c r="B30" s="14"/>
      <c r="C30" s="41" t="s">
        <v>27</v>
      </c>
      <c r="D30" s="42">
        <v>1</v>
      </c>
      <c r="E30" s="21" t="s">
        <v>27</v>
      </c>
      <c r="F30" s="11"/>
      <c r="G30" s="42">
        <v>0</v>
      </c>
      <c r="H30" s="42">
        <v>0</v>
      </c>
      <c r="I30" s="11"/>
      <c r="J30" s="42">
        <v>0</v>
      </c>
      <c r="K30" s="12"/>
    </row>
    <row r="31" spans="1:11" ht="20.100000000000001" customHeight="1" x14ac:dyDescent="0.25">
      <c r="A31" s="50" t="s">
        <v>32</v>
      </c>
      <c r="B31" s="14"/>
      <c r="C31" s="45" t="s">
        <v>27</v>
      </c>
      <c r="D31" s="46">
        <v>0</v>
      </c>
      <c r="E31" s="17" t="s">
        <v>27</v>
      </c>
      <c r="F31" s="11"/>
      <c r="G31" s="46">
        <v>0</v>
      </c>
      <c r="H31" s="46">
        <v>0</v>
      </c>
      <c r="I31" s="11"/>
      <c r="J31" s="46">
        <v>0</v>
      </c>
      <c r="K31" s="12"/>
    </row>
    <row r="32" spans="1:11" ht="20.100000000000001" customHeight="1" x14ac:dyDescent="0.25">
      <c r="A32" s="47" t="s">
        <v>33</v>
      </c>
      <c r="B32" s="14"/>
      <c r="C32" s="41" t="s">
        <v>27</v>
      </c>
      <c r="D32" s="42">
        <v>0</v>
      </c>
      <c r="E32" s="21" t="s">
        <v>27</v>
      </c>
      <c r="F32" s="11"/>
      <c r="G32" s="42">
        <v>1</v>
      </c>
      <c r="H32" s="42">
        <v>0</v>
      </c>
      <c r="I32" s="11"/>
      <c r="J32" s="42">
        <v>1</v>
      </c>
      <c r="K32" s="12"/>
    </row>
    <row r="33" spans="1:16356" ht="20.100000000000001" customHeight="1" x14ac:dyDescent="0.25">
      <c r="A33" s="44" t="s">
        <v>34</v>
      </c>
      <c r="B33" s="14"/>
      <c r="C33" s="45" t="s">
        <v>27</v>
      </c>
      <c r="D33" s="46">
        <v>1</v>
      </c>
      <c r="E33" s="17" t="s">
        <v>27</v>
      </c>
      <c r="F33" s="11"/>
      <c r="G33" s="46">
        <v>0</v>
      </c>
      <c r="H33" s="46">
        <v>0</v>
      </c>
      <c r="I33" s="11"/>
      <c r="J33" s="46">
        <v>0</v>
      </c>
      <c r="K33" s="12"/>
    </row>
    <row r="34" spans="1:16356" ht="20.100000000000001" customHeight="1" x14ac:dyDescent="0.25">
      <c r="A34" s="47" t="s">
        <v>35</v>
      </c>
      <c r="B34" s="14"/>
      <c r="C34" s="41" t="s">
        <v>27</v>
      </c>
      <c r="D34" s="42">
        <v>1</v>
      </c>
      <c r="E34" s="21" t="s">
        <v>27</v>
      </c>
      <c r="F34" s="11"/>
      <c r="G34" s="42">
        <v>0</v>
      </c>
      <c r="H34" s="42">
        <v>0</v>
      </c>
      <c r="I34" s="11"/>
      <c r="J34" s="42">
        <v>0</v>
      </c>
      <c r="K34" s="12"/>
    </row>
    <row r="35" spans="1:16356" ht="20.100000000000001" customHeight="1" x14ac:dyDescent="0.25">
      <c r="A35" s="44" t="s">
        <v>36</v>
      </c>
      <c r="B35" s="14"/>
      <c r="C35" s="48" t="s">
        <v>27</v>
      </c>
      <c r="D35" s="46">
        <v>42</v>
      </c>
      <c r="E35" s="49" t="s">
        <v>27</v>
      </c>
      <c r="F35" s="11"/>
      <c r="G35" s="22">
        <v>4</v>
      </c>
      <c r="H35" s="22">
        <v>3</v>
      </c>
      <c r="I35" s="11"/>
      <c r="J35" s="22">
        <v>6</v>
      </c>
      <c r="K35" s="12"/>
    </row>
    <row r="36" spans="1:16356" ht="20.100000000000001" customHeight="1" x14ac:dyDescent="0.25">
      <c r="A36" s="47" t="s">
        <v>37</v>
      </c>
      <c r="B36" s="14"/>
      <c r="C36" s="41" t="s">
        <v>27</v>
      </c>
      <c r="D36" s="42">
        <v>1</v>
      </c>
      <c r="E36" s="21" t="s">
        <v>27</v>
      </c>
      <c r="F36" s="11"/>
      <c r="G36" s="42">
        <v>0</v>
      </c>
      <c r="H36" s="42">
        <v>0</v>
      </c>
      <c r="I36" s="11"/>
      <c r="J36" s="42">
        <v>0</v>
      </c>
      <c r="K36" s="12"/>
    </row>
    <row r="37" spans="1:16356" ht="20.100000000000001" customHeight="1" x14ac:dyDescent="0.25">
      <c r="A37" s="50" t="s">
        <v>38</v>
      </c>
      <c r="B37" s="14"/>
      <c r="C37" s="45" t="s">
        <v>27</v>
      </c>
      <c r="D37" s="46">
        <v>3</v>
      </c>
      <c r="E37" s="17" t="s">
        <v>27</v>
      </c>
      <c r="F37" s="11"/>
      <c r="G37" s="46">
        <v>1</v>
      </c>
      <c r="H37" s="46">
        <v>0</v>
      </c>
      <c r="I37" s="11"/>
      <c r="J37" s="46">
        <v>2</v>
      </c>
      <c r="K37" s="12"/>
    </row>
    <row r="38" spans="1:16356" ht="20.100000000000001" customHeight="1" x14ac:dyDescent="0.25">
      <c r="A38" s="47" t="s">
        <v>39</v>
      </c>
      <c r="B38" s="14"/>
      <c r="C38" s="41" t="s">
        <v>27</v>
      </c>
      <c r="D38" s="42">
        <v>2</v>
      </c>
      <c r="E38" s="21" t="s">
        <v>27</v>
      </c>
      <c r="F38" s="11"/>
      <c r="G38" s="42">
        <v>0</v>
      </c>
      <c r="H38" s="42">
        <v>0</v>
      </c>
      <c r="I38" s="11"/>
      <c r="J38" s="42">
        <v>0</v>
      </c>
      <c r="K38" s="12"/>
    </row>
    <row r="39" spans="1:16356" ht="20.100000000000001" customHeight="1" x14ac:dyDescent="0.25">
      <c r="A39" s="44" t="s">
        <v>40</v>
      </c>
      <c r="B39" s="14"/>
      <c r="C39" s="48" t="s">
        <v>27</v>
      </c>
      <c r="D39" s="46">
        <v>2</v>
      </c>
      <c r="E39" s="49" t="s">
        <v>27</v>
      </c>
      <c r="F39" s="11"/>
      <c r="G39" s="22">
        <v>0</v>
      </c>
      <c r="H39" s="22">
        <v>0</v>
      </c>
      <c r="I39" s="11"/>
      <c r="J39" s="22">
        <v>0</v>
      </c>
      <c r="K39" s="12"/>
    </row>
    <row r="40" spans="1:16356" ht="20.100000000000001" customHeight="1" x14ac:dyDescent="0.25">
      <c r="A40" s="47" t="s">
        <v>41</v>
      </c>
      <c r="B40" s="14"/>
      <c r="C40" s="41" t="s">
        <v>27</v>
      </c>
      <c r="D40" s="42">
        <v>2</v>
      </c>
      <c r="E40" s="21" t="s">
        <v>27</v>
      </c>
      <c r="F40" s="11"/>
      <c r="G40" s="42">
        <v>0</v>
      </c>
      <c r="H40" s="42">
        <v>0</v>
      </c>
      <c r="I40" s="11"/>
      <c r="J40" s="42">
        <v>0</v>
      </c>
      <c r="K40" s="12"/>
    </row>
    <row r="41" spans="1:16356" ht="20.100000000000001" customHeight="1" x14ac:dyDescent="0.25">
      <c r="A41" s="23" t="s">
        <v>16</v>
      </c>
      <c r="B41" s="24"/>
      <c r="C41" s="25">
        <v>83</v>
      </c>
      <c r="D41" s="25">
        <f>SUM(D26:D40)</f>
        <v>58</v>
      </c>
      <c r="E41" s="26">
        <f>SUM(C41-D41)</f>
        <v>25</v>
      </c>
      <c r="F41" s="27"/>
      <c r="G41" s="25">
        <f>SUM(G26:G40)</f>
        <v>6</v>
      </c>
      <c r="H41" s="25">
        <f>SUM(H26:H40)</f>
        <v>3</v>
      </c>
      <c r="I41" s="27"/>
      <c r="J41" s="25">
        <f>SUM(J26:J40)</f>
        <v>9</v>
      </c>
      <c r="K41" s="12"/>
    </row>
    <row r="42" spans="1:16356" s="30" customFormat="1" x14ac:dyDescent="0.25">
      <c r="A42" s="28" t="s">
        <v>17</v>
      </c>
      <c r="B42" s="28"/>
      <c r="C42" s="28"/>
      <c r="D42" s="28"/>
      <c r="E42" s="28"/>
      <c r="F42" s="28"/>
      <c r="G42" s="28"/>
      <c r="H42" s="28"/>
      <c r="I42" s="28"/>
      <c r="J42" s="28"/>
      <c r="K42" s="12"/>
    </row>
    <row r="43" spans="1:16356" s="30" customFormat="1" ht="15" x14ac:dyDescent="0.25">
      <c r="A43" s="31" t="s">
        <v>42</v>
      </c>
      <c r="B43" s="32"/>
      <c r="C43" s="32"/>
      <c r="D43" s="32"/>
      <c r="E43" s="32"/>
      <c r="F43" s="32"/>
      <c r="G43" s="32"/>
      <c r="H43" s="32"/>
      <c r="I43" s="32"/>
      <c r="J43" s="32"/>
      <c r="K43" s="29"/>
    </row>
    <row r="44" spans="1:16356" s="30" customFormat="1" ht="17.25" x14ac:dyDescent="0.25">
      <c r="A44" s="51" t="s">
        <v>43</v>
      </c>
      <c r="B44" s="52"/>
      <c r="C44" s="52"/>
      <c r="D44" s="52"/>
      <c r="E44" s="52"/>
      <c r="F44" s="52"/>
      <c r="G44" s="52"/>
      <c r="H44" s="52"/>
      <c r="I44" s="52"/>
      <c r="J44" s="52"/>
      <c r="K44" s="12"/>
    </row>
    <row r="45" spans="1:16356" s="30" customFormat="1" ht="15" x14ac:dyDescent="0.2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c r="XDO45" s="7"/>
      <c r="XDP45" s="7"/>
      <c r="XDQ45" s="7"/>
      <c r="XDR45" s="7"/>
      <c r="XDS45" s="7"/>
      <c r="XDT45" s="7"/>
      <c r="XDU45" s="7"/>
      <c r="XDV45" s="7"/>
      <c r="XDW45" s="7"/>
      <c r="XDX45" s="7"/>
      <c r="XDY45" s="7"/>
      <c r="XDZ45" s="7"/>
      <c r="XEA45" s="7"/>
      <c r="XEB45" s="7"/>
    </row>
    <row r="46" spans="1:16356" s="30" customFormat="1" x14ac:dyDescent="0.25">
      <c r="A46" s="51"/>
      <c r="B46" s="52"/>
      <c r="C46" s="52"/>
      <c r="D46" s="52"/>
      <c r="E46" s="52"/>
      <c r="F46" s="52"/>
      <c r="G46" s="52"/>
      <c r="H46" s="52"/>
      <c r="I46" s="52"/>
      <c r="J46" s="52"/>
      <c r="K46" s="12"/>
    </row>
    <row r="47" spans="1:16356" ht="15.75" customHeight="1" x14ac:dyDescent="0.25">
      <c r="A47" s="65" t="s">
        <v>44</v>
      </c>
      <c r="B47" s="65"/>
      <c r="C47" s="65"/>
      <c r="D47" s="65"/>
      <c r="E47" s="65"/>
      <c r="F47" s="65"/>
      <c r="G47" s="65"/>
      <c r="H47" s="65"/>
      <c r="I47" s="65"/>
      <c r="J47" s="65"/>
      <c r="K47" s="12"/>
    </row>
    <row r="48" spans="1:16356" s="36" customFormat="1" ht="15.75" customHeight="1" x14ac:dyDescent="0.25">
      <c r="A48" s="35" t="s">
        <v>45</v>
      </c>
      <c r="B48" s="35"/>
      <c r="C48" s="35"/>
      <c r="D48" s="35"/>
      <c r="E48" s="35"/>
      <c r="F48" s="35"/>
      <c r="G48" s="35"/>
      <c r="H48" s="35"/>
      <c r="I48" s="35"/>
      <c r="J48" s="35"/>
      <c r="K48" s="12"/>
    </row>
    <row r="49" spans="1:11" s="38" customFormat="1" ht="9" customHeight="1" x14ac:dyDescent="0.25">
      <c r="A49" s="37"/>
      <c r="B49" s="37"/>
      <c r="C49" s="37"/>
      <c r="D49" s="37"/>
      <c r="E49" s="37"/>
      <c r="F49" s="37"/>
      <c r="G49" s="37"/>
      <c r="H49" s="37"/>
      <c r="I49" s="37"/>
      <c r="J49" s="37"/>
      <c r="K49" s="12"/>
    </row>
    <row r="50" spans="1:11" s="36" customFormat="1" ht="30" customHeight="1" x14ac:dyDescent="0.25">
      <c r="A50" s="66" t="s">
        <v>57</v>
      </c>
      <c r="B50" s="66"/>
      <c r="C50" s="66"/>
      <c r="D50" s="66"/>
      <c r="E50" s="66"/>
      <c r="F50" s="66"/>
      <c r="G50" s="66"/>
      <c r="H50" s="66"/>
      <c r="I50" s="66"/>
      <c r="J50" s="66"/>
      <c r="K50" s="12"/>
    </row>
    <row r="51" spans="1:11" s="1" customFormat="1" ht="20.100000000000001" customHeight="1" x14ac:dyDescent="0.25">
      <c r="A51" s="67" t="s">
        <v>23</v>
      </c>
      <c r="B51" s="8"/>
      <c r="C51" s="68" t="s">
        <v>5</v>
      </c>
      <c r="D51" s="69"/>
      <c r="E51" s="70"/>
      <c r="F51" s="8"/>
      <c r="G51" s="71" t="s">
        <v>6</v>
      </c>
      <c r="H51" s="72"/>
      <c r="I51" s="8"/>
      <c r="J51" s="9" t="s">
        <v>7</v>
      </c>
      <c r="K51" s="12"/>
    </row>
    <row r="52" spans="1:11" ht="33" customHeight="1" x14ac:dyDescent="0.25">
      <c r="A52" s="67"/>
      <c r="B52" s="10"/>
      <c r="C52" s="62" t="s">
        <v>24</v>
      </c>
      <c r="D52" s="62" t="s">
        <v>9</v>
      </c>
      <c r="E52" s="62" t="s">
        <v>25</v>
      </c>
      <c r="F52" s="11"/>
      <c r="G52" s="62" t="s">
        <v>11</v>
      </c>
      <c r="H52" s="62" t="s">
        <v>12</v>
      </c>
      <c r="I52" s="11"/>
      <c r="J52" s="62" t="s">
        <v>11</v>
      </c>
      <c r="K52" s="12"/>
    </row>
    <row r="53" spans="1:11" ht="12.75" customHeight="1" x14ac:dyDescent="0.25">
      <c r="A53" s="67"/>
      <c r="B53" s="10"/>
      <c r="C53" s="62"/>
      <c r="D53" s="62"/>
      <c r="E53" s="62"/>
      <c r="F53" s="11"/>
      <c r="G53" s="62"/>
      <c r="H53" s="62"/>
      <c r="I53" s="11"/>
      <c r="J53" s="62"/>
      <c r="K53" s="12"/>
    </row>
    <row r="54" spans="1:11" ht="20.100000000000001" customHeight="1" x14ac:dyDescent="0.25">
      <c r="A54" s="40" t="s">
        <v>26</v>
      </c>
      <c r="B54" s="14"/>
      <c r="C54" s="41" t="s">
        <v>27</v>
      </c>
      <c r="D54" s="42">
        <v>5</v>
      </c>
      <c r="E54" s="21" t="s">
        <v>27</v>
      </c>
      <c r="F54" s="11"/>
      <c r="G54" s="42">
        <v>2</v>
      </c>
      <c r="H54" s="42">
        <v>2</v>
      </c>
      <c r="I54" s="11"/>
      <c r="J54" s="42">
        <v>0</v>
      </c>
      <c r="K54" s="43"/>
    </row>
    <row r="55" spans="1:11" ht="20.100000000000001" customHeight="1" x14ac:dyDescent="0.25">
      <c r="A55" s="50" t="s">
        <v>46</v>
      </c>
      <c r="B55" s="14"/>
      <c r="C55" s="45" t="s">
        <v>27</v>
      </c>
      <c r="D55" s="46">
        <v>4</v>
      </c>
      <c r="E55" s="17" t="s">
        <v>27</v>
      </c>
      <c r="F55" s="11"/>
      <c r="G55" s="46">
        <v>1</v>
      </c>
      <c r="H55" s="46">
        <v>0</v>
      </c>
      <c r="I55" s="11"/>
      <c r="J55" s="46">
        <v>4</v>
      </c>
      <c r="K55" s="12"/>
    </row>
    <row r="56" spans="1:11" ht="20.100000000000001" customHeight="1" x14ac:dyDescent="0.25">
      <c r="A56" s="40" t="s">
        <v>28</v>
      </c>
      <c r="B56" s="14"/>
      <c r="C56" s="41" t="s">
        <v>27</v>
      </c>
      <c r="D56" s="42">
        <v>0</v>
      </c>
      <c r="E56" s="21" t="s">
        <v>27</v>
      </c>
      <c r="F56" s="11"/>
      <c r="G56" s="42">
        <v>0</v>
      </c>
      <c r="H56" s="42">
        <v>0</v>
      </c>
      <c r="I56" s="11"/>
      <c r="J56" s="42">
        <v>0</v>
      </c>
      <c r="K56" s="12"/>
    </row>
    <row r="57" spans="1:11" ht="20.100000000000001" customHeight="1" x14ac:dyDescent="0.25">
      <c r="A57" s="50" t="s">
        <v>47</v>
      </c>
      <c r="B57" s="14"/>
      <c r="C57" s="48" t="s">
        <v>27</v>
      </c>
      <c r="D57" s="53">
        <v>0</v>
      </c>
      <c r="E57" s="49" t="s">
        <v>27</v>
      </c>
      <c r="F57" s="11"/>
      <c r="G57" s="22">
        <v>0</v>
      </c>
      <c r="H57" s="22">
        <v>0</v>
      </c>
      <c r="I57" s="11"/>
      <c r="J57" s="22">
        <v>0</v>
      </c>
      <c r="K57" s="12"/>
    </row>
    <row r="58" spans="1:11" ht="20.100000000000001" customHeight="1" x14ac:dyDescent="0.25">
      <c r="A58" s="40" t="s">
        <v>48</v>
      </c>
      <c r="B58" s="14"/>
      <c r="C58" s="41" t="s">
        <v>27</v>
      </c>
      <c r="D58" s="42">
        <v>1</v>
      </c>
      <c r="E58" s="21" t="s">
        <v>27</v>
      </c>
      <c r="F58" s="11"/>
      <c r="G58" s="42">
        <v>0</v>
      </c>
      <c r="H58" s="42">
        <v>0</v>
      </c>
      <c r="I58" s="11"/>
      <c r="J58" s="42">
        <v>0</v>
      </c>
      <c r="K58" s="12"/>
    </row>
    <row r="59" spans="1:11" ht="20.100000000000001" customHeight="1" x14ac:dyDescent="0.25">
      <c r="A59" s="50" t="s">
        <v>30</v>
      </c>
      <c r="B59" s="14"/>
      <c r="C59" s="45" t="s">
        <v>27</v>
      </c>
      <c r="D59" s="46">
        <v>0</v>
      </c>
      <c r="E59" s="17" t="s">
        <v>27</v>
      </c>
      <c r="F59" s="11"/>
      <c r="G59" s="46">
        <v>0</v>
      </c>
      <c r="H59" s="46">
        <v>0</v>
      </c>
      <c r="I59" s="11"/>
      <c r="J59" s="46">
        <v>0</v>
      </c>
      <c r="K59" s="12"/>
    </row>
    <row r="60" spans="1:11" ht="20.100000000000001" customHeight="1" x14ac:dyDescent="0.25">
      <c r="A60" s="40" t="s">
        <v>32</v>
      </c>
      <c r="B60" s="14"/>
      <c r="C60" s="41" t="s">
        <v>27</v>
      </c>
      <c r="D60" s="42">
        <v>0</v>
      </c>
      <c r="E60" s="21" t="s">
        <v>27</v>
      </c>
      <c r="F60" s="11"/>
      <c r="G60" s="42">
        <v>0</v>
      </c>
      <c r="H60" s="42">
        <v>0</v>
      </c>
      <c r="I60" s="11"/>
      <c r="J60" s="42">
        <v>0</v>
      </c>
      <c r="K60" s="12"/>
    </row>
    <row r="61" spans="1:11" ht="20.100000000000001" customHeight="1" x14ac:dyDescent="0.25">
      <c r="A61" s="50" t="s">
        <v>33</v>
      </c>
      <c r="B61" s="14"/>
      <c r="C61" s="48" t="s">
        <v>27</v>
      </c>
      <c r="D61" s="53">
        <v>3</v>
      </c>
      <c r="E61" s="49" t="s">
        <v>27</v>
      </c>
      <c r="F61" s="11"/>
      <c r="G61" s="22">
        <v>0</v>
      </c>
      <c r="H61" s="22">
        <v>0</v>
      </c>
      <c r="I61" s="11"/>
      <c r="J61" s="22">
        <v>0</v>
      </c>
      <c r="K61" s="12"/>
    </row>
    <row r="62" spans="1:11" ht="20.100000000000001" customHeight="1" x14ac:dyDescent="0.25">
      <c r="A62" s="40" t="s">
        <v>34</v>
      </c>
      <c r="B62" s="14"/>
      <c r="C62" s="41" t="s">
        <v>27</v>
      </c>
      <c r="D62" s="42">
        <v>1</v>
      </c>
      <c r="E62" s="21" t="s">
        <v>27</v>
      </c>
      <c r="F62" s="11"/>
      <c r="G62" s="42">
        <v>0</v>
      </c>
      <c r="H62" s="42">
        <v>0</v>
      </c>
      <c r="I62" s="11"/>
      <c r="J62" s="42">
        <v>0</v>
      </c>
      <c r="K62" s="12"/>
    </row>
    <row r="63" spans="1:11" ht="20.100000000000001" customHeight="1" x14ac:dyDescent="0.25">
      <c r="A63" s="44" t="s">
        <v>35</v>
      </c>
      <c r="B63" s="14"/>
      <c r="C63" s="45" t="s">
        <v>27</v>
      </c>
      <c r="D63" s="46">
        <v>1</v>
      </c>
      <c r="E63" s="17" t="s">
        <v>27</v>
      </c>
      <c r="F63" s="11"/>
      <c r="G63" s="46">
        <v>0</v>
      </c>
      <c r="H63" s="46">
        <v>1</v>
      </c>
      <c r="I63" s="11"/>
      <c r="J63" s="46">
        <v>0</v>
      </c>
      <c r="K63" s="12"/>
    </row>
    <row r="64" spans="1:11" ht="20.100000000000001" customHeight="1" x14ac:dyDescent="0.25">
      <c r="A64" s="47" t="s">
        <v>49</v>
      </c>
      <c r="B64" s="14"/>
      <c r="C64" s="41" t="s">
        <v>27</v>
      </c>
      <c r="D64" s="42">
        <v>0</v>
      </c>
      <c r="E64" s="21" t="s">
        <v>27</v>
      </c>
      <c r="F64" s="11"/>
      <c r="G64" s="42">
        <v>0</v>
      </c>
      <c r="H64" s="42">
        <v>0</v>
      </c>
      <c r="I64" s="11"/>
      <c r="J64" s="42">
        <v>0</v>
      </c>
      <c r="K64" s="12"/>
    </row>
    <row r="65" spans="1:11" ht="20.100000000000001" customHeight="1" x14ac:dyDescent="0.25">
      <c r="A65" s="50" t="s">
        <v>50</v>
      </c>
      <c r="B65" s="14"/>
      <c r="C65" s="48" t="s">
        <v>27</v>
      </c>
      <c r="D65" s="53">
        <v>1</v>
      </c>
      <c r="E65" s="49" t="s">
        <v>27</v>
      </c>
      <c r="F65" s="11"/>
      <c r="G65" s="22">
        <v>0</v>
      </c>
      <c r="H65" s="22">
        <v>0</v>
      </c>
      <c r="I65" s="11"/>
      <c r="J65" s="22">
        <v>0</v>
      </c>
      <c r="K65" s="12"/>
    </row>
    <row r="66" spans="1:11" ht="20.100000000000001" customHeight="1" x14ac:dyDescent="0.25">
      <c r="A66" s="40" t="s">
        <v>37</v>
      </c>
      <c r="B66" s="14"/>
      <c r="C66" s="41" t="s">
        <v>27</v>
      </c>
      <c r="D66" s="42">
        <v>2</v>
      </c>
      <c r="E66" s="21" t="s">
        <v>27</v>
      </c>
      <c r="F66" s="11"/>
      <c r="G66" s="42">
        <v>0</v>
      </c>
      <c r="H66" s="42">
        <v>0</v>
      </c>
      <c r="I66" s="11"/>
      <c r="J66" s="42">
        <v>0</v>
      </c>
      <c r="K66" s="12"/>
    </row>
    <row r="67" spans="1:11" ht="20.100000000000001" customHeight="1" x14ac:dyDescent="0.25">
      <c r="A67" s="44" t="s">
        <v>38</v>
      </c>
      <c r="B67" s="14"/>
      <c r="C67" s="48" t="s">
        <v>27</v>
      </c>
      <c r="D67" s="53">
        <v>0</v>
      </c>
      <c r="E67" s="49" t="s">
        <v>27</v>
      </c>
      <c r="F67" s="11"/>
      <c r="G67" s="22">
        <v>0</v>
      </c>
      <c r="H67" s="22">
        <v>0</v>
      </c>
      <c r="I67" s="11"/>
      <c r="J67" s="22">
        <v>0</v>
      </c>
      <c r="K67" s="12"/>
    </row>
    <row r="68" spans="1:11" ht="20.100000000000001" customHeight="1" x14ac:dyDescent="0.25">
      <c r="A68" s="40" t="s">
        <v>39</v>
      </c>
      <c r="B68" s="14"/>
      <c r="C68" s="41" t="s">
        <v>27</v>
      </c>
      <c r="D68" s="42">
        <v>1</v>
      </c>
      <c r="E68" s="21" t="s">
        <v>27</v>
      </c>
      <c r="F68" s="11"/>
      <c r="G68" s="20">
        <v>0</v>
      </c>
      <c r="H68" s="20">
        <v>0</v>
      </c>
      <c r="I68" s="11"/>
      <c r="J68" s="20">
        <v>0</v>
      </c>
      <c r="K68" s="12"/>
    </row>
    <row r="69" spans="1:11" ht="20.100000000000001" customHeight="1" x14ac:dyDescent="0.25">
      <c r="A69" s="50" t="s">
        <v>40</v>
      </c>
      <c r="B69" s="14"/>
      <c r="C69" s="48" t="s">
        <v>27</v>
      </c>
      <c r="D69" s="53">
        <v>1</v>
      </c>
      <c r="E69" s="49" t="s">
        <v>27</v>
      </c>
      <c r="F69" s="11"/>
      <c r="G69" s="22">
        <v>1</v>
      </c>
      <c r="H69" s="22">
        <v>0</v>
      </c>
      <c r="I69" s="11"/>
      <c r="J69" s="22">
        <v>3</v>
      </c>
      <c r="K69" s="12"/>
    </row>
    <row r="70" spans="1:11" ht="20.100000000000001" customHeight="1" x14ac:dyDescent="0.25">
      <c r="A70" s="40" t="s">
        <v>51</v>
      </c>
      <c r="B70" s="14"/>
      <c r="C70" s="41" t="s">
        <v>27</v>
      </c>
      <c r="D70" s="42">
        <v>0</v>
      </c>
      <c r="E70" s="21" t="s">
        <v>27</v>
      </c>
      <c r="F70" s="11"/>
      <c r="G70" s="42">
        <v>0</v>
      </c>
      <c r="H70" s="42">
        <v>0</v>
      </c>
      <c r="I70" s="11"/>
      <c r="J70" s="42">
        <v>0</v>
      </c>
      <c r="K70" s="12"/>
    </row>
    <row r="71" spans="1:11" ht="20.100000000000001" customHeight="1" x14ac:dyDescent="0.25">
      <c r="A71" s="44" t="s">
        <v>41</v>
      </c>
      <c r="B71" s="14"/>
      <c r="C71" s="45" t="s">
        <v>27</v>
      </c>
      <c r="D71" s="46">
        <v>0</v>
      </c>
      <c r="E71" s="17" t="s">
        <v>27</v>
      </c>
      <c r="F71" s="11"/>
      <c r="G71" s="46">
        <v>0</v>
      </c>
      <c r="H71" s="46">
        <v>0</v>
      </c>
      <c r="I71" s="11"/>
      <c r="J71" s="46">
        <v>0</v>
      </c>
      <c r="K71" s="12"/>
    </row>
    <row r="72" spans="1:11" ht="20.100000000000001" customHeight="1" x14ac:dyDescent="0.25">
      <c r="A72" s="23" t="s">
        <v>16</v>
      </c>
      <c r="B72" s="24"/>
      <c r="C72" s="25">
        <v>55</v>
      </c>
      <c r="D72" s="25">
        <f>SUM(D54:D71)</f>
        <v>20</v>
      </c>
      <c r="E72" s="26">
        <f>SUM(C72-D72)</f>
        <v>35</v>
      </c>
      <c r="F72" s="27"/>
      <c r="G72" s="25">
        <f>SUM(G54:G71)</f>
        <v>4</v>
      </c>
      <c r="H72" s="25">
        <f>SUM(H54:H71)</f>
        <v>3</v>
      </c>
      <c r="I72" s="27"/>
      <c r="J72" s="25">
        <f>SUM(J54:J71)</f>
        <v>7</v>
      </c>
      <c r="K72" s="12"/>
    </row>
    <row r="73" spans="1:11" s="30" customFormat="1" x14ac:dyDescent="0.25">
      <c r="A73" s="63" t="s">
        <v>17</v>
      </c>
      <c r="B73" s="63"/>
      <c r="C73" s="63"/>
      <c r="D73" s="63"/>
      <c r="E73" s="63"/>
      <c r="F73" s="63"/>
      <c r="G73" s="63"/>
      <c r="H73" s="63"/>
      <c r="I73" s="63"/>
      <c r="J73" s="63"/>
      <c r="K73" s="12"/>
    </row>
    <row r="74" spans="1:11" s="30" customFormat="1" x14ac:dyDescent="0.25">
      <c r="A74" s="64" t="s">
        <v>52</v>
      </c>
      <c r="B74" s="64"/>
      <c r="C74" s="64"/>
      <c r="D74" s="64"/>
      <c r="E74" s="64"/>
      <c r="F74" s="64"/>
      <c r="G74" s="64"/>
      <c r="H74" s="64"/>
      <c r="I74" s="64"/>
      <c r="J74" s="64"/>
      <c r="K74" s="12"/>
    </row>
    <row r="75" spans="1:11" s="30" customFormat="1" ht="17.25" x14ac:dyDescent="0.25">
      <c r="A75" s="51" t="s">
        <v>43</v>
      </c>
      <c r="B75" s="54"/>
      <c r="C75" s="54"/>
      <c r="D75" s="54"/>
      <c r="E75" s="54"/>
      <c r="F75" s="54"/>
      <c r="G75" s="54"/>
      <c r="H75" s="55"/>
      <c r="I75" s="54"/>
      <c r="J75" s="54"/>
      <c r="K75" s="12"/>
    </row>
    <row r="76" spans="1:11" s="30" customFormat="1" x14ac:dyDescent="0.25">
      <c r="A76" s="51"/>
      <c r="B76" s="52"/>
      <c r="C76" s="52"/>
      <c r="D76" s="52"/>
      <c r="E76" s="52"/>
      <c r="F76" s="52"/>
      <c r="G76" s="52"/>
      <c r="H76" s="52"/>
      <c r="I76" s="52"/>
      <c r="J76" s="52"/>
      <c r="K76" s="12"/>
    </row>
    <row r="77" spans="1:11" ht="15.75" hidden="1" customHeight="1" x14ac:dyDescent="0.25">
      <c r="A77" s="65" t="s">
        <v>53</v>
      </c>
      <c r="B77" s="65"/>
      <c r="C77" s="65"/>
      <c r="D77" s="65"/>
      <c r="E77" s="65"/>
      <c r="F77" s="65"/>
      <c r="G77" s="65"/>
      <c r="H77" s="65"/>
      <c r="I77" s="65"/>
      <c r="J77" s="65"/>
      <c r="K77" s="12"/>
    </row>
    <row r="78" spans="1:11" s="36" customFormat="1" ht="15.75" hidden="1" customHeight="1" x14ac:dyDescent="0.25">
      <c r="A78" s="35" t="e">
        <f>"In "&amp;C81&amp;" through "&amp;G81&amp;", "&amp;D94&amp;" consumers transitioned from Sonoma Developmental Center (SDC) to the community."</f>
        <v>#REF!</v>
      </c>
      <c r="B78" s="35"/>
      <c r="C78" s="35"/>
      <c r="D78" s="35"/>
      <c r="E78" s="35"/>
      <c r="F78" s="35"/>
      <c r="G78" s="35"/>
      <c r="H78" s="35"/>
      <c r="I78" s="35"/>
      <c r="J78" s="35"/>
      <c r="K78" s="12"/>
    </row>
    <row r="79" spans="1:11" s="38" customFormat="1" hidden="1" x14ac:dyDescent="0.25">
      <c r="A79" s="56" t="s">
        <v>54</v>
      </c>
      <c r="B79" s="37"/>
      <c r="C79" s="37"/>
      <c r="D79" s="37"/>
      <c r="E79" s="37"/>
      <c r="F79" s="37"/>
      <c r="G79" s="37"/>
      <c r="H79" s="37"/>
      <c r="I79" s="37"/>
      <c r="J79" s="37"/>
      <c r="K79" s="12"/>
    </row>
    <row r="80" spans="1:11" s="36" customFormat="1" ht="30" hidden="1" customHeight="1" x14ac:dyDescent="0.25">
      <c r="A80" s="66"/>
      <c r="B80" s="66"/>
      <c r="C80" s="66"/>
      <c r="D80" s="66"/>
      <c r="E80" s="66"/>
      <c r="F80" s="66"/>
      <c r="G80" s="66"/>
      <c r="H80" s="66"/>
      <c r="I80" s="66"/>
      <c r="J80" s="66"/>
      <c r="K80" s="12"/>
    </row>
    <row r="81" spans="1:11" s="1" customFormat="1" ht="20.100000000000001" hidden="1" customHeight="1" x14ac:dyDescent="0.25">
      <c r="A81" s="67" t="s">
        <v>23</v>
      </c>
      <c r="B81" s="8"/>
      <c r="C81" s="68" t="str">
        <f>$C$8</f>
        <v>Fiscal Year 2018-19</v>
      </c>
      <c r="D81" s="69"/>
      <c r="E81" s="70"/>
      <c r="F81" s="8"/>
      <c r="G81" s="71" t="e">
        <f>#REF!</f>
        <v>#REF!</v>
      </c>
      <c r="H81" s="72"/>
      <c r="I81" s="8"/>
      <c r="J81" s="9" t="e">
        <f>#REF!</f>
        <v>#REF!</v>
      </c>
      <c r="K81" s="12"/>
    </row>
    <row r="82" spans="1:11" ht="33" hidden="1" customHeight="1" x14ac:dyDescent="0.25">
      <c r="A82" s="67"/>
      <c r="B82" s="10"/>
      <c r="C82" s="62" t="s">
        <v>24</v>
      </c>
      <c r="D82" s="62" t="e">
        <f>"Total Transitions Through "&amp;#REF!&amp;""</f>
        <v>#REF!</v>
      </c>
      <c r="E82" s="62" t="s">
        <v>55</v>
      </c>
      <c r="F82" s="11"/>
      <c r="G82" s="62" t="s">
        <v>11</v>
      </c>
      <c r="H82" s="62" t="s">
        <v>12</v>
      </c>
      <c r="I82" s="11"/>
      <c r="J82" s="62" t="s">
        <v>11</v>
      </c>
      <c r="K82" s="12"/>
    </row>
    <row r="83" spans="1:11" ht="12.75" hidden="1" customHeight="1" x14ac:dyDescent="0.25">
      <c r="A83" s="67"/>
      <c r="B83" s="10"/>
      <c r="C83" s="62"/>
      <c r="D83" s="62"/>
      <c r="E83" s="62"/>
      <c r="F83" s="11"/>
      <c r="G83" s="62"/>
      <c r="H83" s="62"/>
      <c r="I83" s="11"/>
      <c r="J83" s="62"/>
      <c r="K83" s="12"/>
    </row>
    <row r="84" spans="1:11" ht="20.100000000000001" hidden="1" customHeight="1" x14ac:dyDescent="0.25">
      <c r="A84" s="40" t="s">
        <v>26</v>
      </c>
      <c r="B84" s="14"/>
      <c r="C84" s="41" t="s">
        <v>27</v>
      </c>
      <c r="D84" s="42">
        <v>1</v>
      </c>
      <c r="E84" s="21" t="s">
        <v>27</v>
      </c>
      <c r="F84" s="11"/>
      <c r="G84" s="42">
        <v>0</v>
      </c>
      <c r="H84" s="42"/>
      <c r="I84" s="11"/>
      <c r="J84" s="57"/>
      <c r="K84" s="43"/>
    </row>
    <row r="85" spans="1:11" ht="20.100000000000001" hidden="1" customHeight="1" x14ac:dyDescent="0.25">
      <c r="A85" s="50" t="s">
        <v>46</v>
      </c>
      <c r="B85" s="14"/>
      <c r="C85" s="45" t="s">
        <v>27</v>
      </c>
      <c r="D85" s="46">
        <v>0</v>
      </c>
      <c r="E85" s="17" t="s">
        <v>27</v>
      </c>
      <c r="F85" s="11"/>
      <c r="G85" s="46">
        <v>0</v>
      </c>
      <c r="H85" s="46"/>
      <c r="I85" s="11"/>
      <c r="J85" s="57"/>
      <c r="K85" s="12"/>
    </row>
    <row r="86" spans="1:11" ht="20.100000000000001" hidden="1" customHeight="1" x14ac:dyDescent="0.25">
      <c r="A86" s="40" t="s">
        <v>48</v>
      </c>
      <c r="B86" s="14"/>
      <c r="C86" s="41" t="s">
        <v>27</v>
      </c>
      <c r="D86" s="42">
        <v>0</v>
      </c>
      <c r="E86" s="21" t="s">
        <v>27</v>
      </c>
      <c r="F86" s="11"/>
      <c r="G86" s="42">
        <v>0</v>
      </c>
      <c r="H86" s="42"/>
      <c r="I86" s="11"/>
      <c r="J86" s="57"/>
      <c r="K86" s="12"/>
    </row>
    <row r="87" spans="1:11" ht="20.100000000000001" hidden="1" customHeight="1" x14ac:dyDescent="0.25">
      <c r="A87" s="44" t="s">
        <v>30</v>
      </c>
      <c r="B87" s="14"/>
      <c r="C87" s="45" t="s">
        <v>27</v>
      </c>
      <c r="D87" s="46">
        <v>9</v>
      </c>
      <c r="E87" s="17" t="s">
        <v>27</v>
      </c>
      <c r="F87" s="11"/>
      <c r="G87" s="46">
        <v>0</v>
      </c>
      <c r="H87" s="46"/>
      <c r="I87" s="11"/>
      <c r="J87" s="57"/>
      <c r="K87" s="12"/>
    </row>
    <row r="88" spans="1:11" ht="20.100000000000001" hidden="1" customHeight="1" x14ac:dyDescent="0.25">
      <c r="A88" s="47" t="s">
        <v>56</v>
      </c>
      <c r="B88" s="14"/>
      <c r="C88" s="41" t="s">
        <v>27</v>
      </c>
      <c r="D88" s="42">
        <v>36</v>
      </c>
      <c r="E88" s="21" t="s">
        <v>27</v>
      </c>
      <c r="F88" s="11"/>
      <c r="G88" s="42">
        <v>0</v>
      </c>
      <c r="H88" s="42"/>
      <c r="I88" s="11"/>
      <c r="J88" s="57"/>
      <c r="K88" s="12"/>
    </row>
    <row r="89" spans="1:11" ht="20.100000000000001" hidden="1" customHeight="1" x14ac:dyDescent="0.25">
      <c r="A89" s="44" t="s">
        <v>35</v>
      </c>
      <c r="B89" s="14"/>
      <c r="C89" s="45" t="s">
        <v>27</v>
      </c>
      <c r="D89" s="46">
        <v>28</v>
      </c>
      <c r="E89" s="17" t="s">
        <v>27</v>
      </c>
      <c r="F89" s="11"/>
      <c r="G89" s="53">
        <v>0</v>
      </c>
      <c r="H89" s="53"/>
      <c r="I89" s="11"/>
      <c r="J89" s="57"/>
      <c r="K89" s="12"/>
    </row>
    <row r="90" spans="1:11" ht="20.100000000000001" hidden="1" customHeight="1" x14ac:dyDescent="0.25">
      <c r="A90" s="47" t="s">
        <v>49</v>
      </c>
      <c r="B90" s="14"/>
      <c r="C90" s="41" t="s">
        <v>27</v>
      </c>
      <c r="D90" s="42">
        <v>1</v>
      </c>
      <c r="E90" s="21" t="s">
        <v>27</v>
      </c>
      <c r="F90" s="11"/>
      <c r="G90" s="42">
        <v>0</v>
      </c>
      <c r="H90" s="42"/>
      <c r="I90" s="11"/>
      <c r="J90" s="57"/>
      <c r="K90" s="12"/>
    </row>
    <row r="91" spans="1:11" ht="20.100000000000001" hidden="1" customHeight="1" x14ac:dyDescent="0.25">
      <c r="A91" s="50" t="s">
        <v>50</v>
      </c>
      <c r="B91" s="14"/>
      <c r="C91" s="45" t="s">
        <v>27</v>
      </c>
      <c r="D91" s="46">
        <v>0</v>
      </c>
      <c r="E91" s="17" t="s">
        <v>27</v>
      </c>
      <c r="F91" s="11"/>
      <c r="G91" s="46">
        <v>0</v>
      </c>
      <c r="H91" s="46"/>
      <c r="I91" s="11"/>
      <c r="J91" s="57"/>
      <c r="K91" s="12"/>
    </row>
    <row r="92" spans="1:11" ht="20.100000000000001" hidden="1" customHeight="1" x14ac:dyDescent="0.25">
      <c r="A92" s="47" t="s">
        <v>40</v>
      </c>
      <c r="B92" s="14"/>
      <c r="C92" s="41" t="s">
        <v>27</v>
      </c>
      <c r="D92" s="42">
        <v>0</v>
      </c>
      <c r="E92" s="21" t="s">
        <v>27</v>
      </c>
      <c r="F92" s="11"/>
      <c r="G92" s="42">
        <v>0</v>
      </c>
      <c r="H92" s="42"/>
      <c r="I92" s="11"/>
      <c r="J92" s="57"/>
      <c r="K92" s="12"/>
    </row>
    <row r="93" spans="1:11" ht="20.100000000000001" hidden="1" customHeight="1" x14ac:dyDescent="0.25">
      <c r="A93" s="44" t="s">
        <v>51</v>
      </c>
      <c r="B93" s="14"/>
      <c r="C93" s="48" t="s">
        <v>27</v>
      </c>
      <c r="D93" s="53">
        <v>0</v>
      </c>
      <c r="E93" s="49" t="s">
        <v>27</v>
      </c>
      <c r="F93" s="58"/>
      <c r="G93" s="53">
        <v>0</v>
      </c>
      <c r="H93" s="53"/>
      <c r="I93" s="11"/>
      <c r="J93" s="57"/>
      <c r="K93" s="12"/>
    </row>
    <row r="94" spans="1:11" ht="20.100000000000001" hidden="1" customHeight="1" x14ac:dyDescent="0.25">
      <c r="A94" s="23" t="s">
        <v>16</v>
      </c>
      <c r="B94" s="24"/>
      <c r="C94" s="25">
        <v>83</v>
      </c>
      <c r="D94" s="25">
        <f>SUM(D84:D93)</f>
        <v>75</v>
      </c>
      <c r="E94" s="26">
        <f>SUM(C94-D94)-8</f>
        <v>0</v>
      </c>
      <c r="F94" s="27"/>
      <c r="G94" s="25">
        <f>SUM(G84:G93)</f>
        <v>0</v>
      </c>
      <c r="H94" s="25">
        <f>SUM(H84:H93)</f>
        <v>0</v>
      </c>
      <c r="I94" s="27"/>
      <c r="J94" s="25">
        <f>SUM(J84:J93)</f>
        <v>0</v>
      </c>
      <c r="K94" s="12"/>
    </row>
    <row r="95" spans="1:11" s="30" customFormat="1" x14ac:dyDescent="0.25">
      <c r="A95" s="28"/>
      <c r="B95" s="28"/>
      <c r="C95" s="28"/>
      <c r="D95" s="28"/>
      <c r="E95" s="28"/>
      <c r="F95" s="28"/>
      <c r="G95" s="28"/>
      <c r="H95" s="28"/>
      <c r="I95" s="28"/>
      <c r="J95" s="28"/>
      <c r="K95" s="12"/>
    </row>
    <row r="96" spans="1:11" s="30" customFormat="1" ht="15" customHeight="1" x14ac:dyDescent="0.25">
      <c r="A96" s="31"/>
      <c r="B96" s="59"/>
      <c r="C96" s="59"/>
      <c r="D96" s="60"/>
      <c r="E96" s="59"/>
      <c r="F96" s="59"/>
      <c r="G96" s="59"/>
      <c r="H96" s="59"/>
      <c r="I96" s="59"/>
      <c r="J96" s="59"/>
      <c r="K96" s="12"/>
    </row>
    <row r="97" spans="1:11" s="30" customFormat="1" x14ac:dyDescent="0.25">
      <c r="A97" s="51"/>
      <c r="B97" s="51"/>
      <c r="C97" s="51"/>
      <c r="D97" s="51"/>
      <c r="E97" s="51"/>
      <c r="F97" s="51"/>
      <c r="G97" s="51"/>
      <c r="H97" s="51"/>
      <c r="I97" s="51"/>
      <c r="J97" s="51"/>
      <c r="K97" s="12"/>
    </row>
    <row r="98" spans="1:11" x14ac:dyDescent="0.25">
      <c r="A98" s="31"/>
      <c r="D98" s="12"/>
      <c r="E98" s="12"/>
      <c r="H98" s="12"/>
      <c r="K98" s="12"/>
    </row>
    <row r="99" spans="1:11" x14ac:dyDescent="0.25">
      <c r="D99" s="12"/>
      <c r="E99" s="12"/>
      <c r="H99" s="12"/>
      <c r="K99" s="12"/>
    </row>
  </sheetData>
  <mergeCells count="48">
    <mergeCell ref="A1:J1"/>
    <mergeCell ref="A2:J2"/>
    <mergeCell ref="A4:J4"/>
    <mergeCell ref="A6:J6"/>
    <mergeCell ref="A8:A10"/>
    <mergeCell ref="C8:E8"/>
    <mergeCell ref="G8:H8"/>
    <mergeCell ref="C9:C10"/>
    <mergeCell ref="D9:D10"/>
    <mergeCell ref="E9:E10"/>
    <mergeCell ref="A50:J50"/>
    <mergeCell ref="G9:G10"/>
    <mergeCell ref="H9:H10"/>
    <mergeCell ref="J9:J10"/>
    <mergeCell ref="A19:J19"/>
    <mergeCell ref="A22:J22"/>
    <mergeCell ref="A23:A25"/>
    <mergeCell ref="C23:E23"/>
    <mergeCell ref="G23:H23"/>
    <mergeCell ref="C24:C25"/>
    <mergeCell ref="D24:D25"/>
    <mergeCell ref="E24:E25"/>
    <mergeCell ref="G24:G25"/>
    <mergeCell ref="H24:H25"/>
    <mergeCell ref="J24:J25"/>
    <mergeCell ref="A47:J47"/>
    <mergeCell ref="G51:H51"/>
    <mergeCell ref="C52:C53"/>
    <mergeCell ref="D52:D53"/>
    <mergeCell ref="E52:E53"/>
    <mergeCell ref="G52:G53"/>
    <mergeCell ref="H52:H53"/>
    <mergeCell ref="E82:E83"/>
    <mergeCell ref="G82:G83"/>
    <mergeCell ref="H82:H83"/>
    <mergeCell ref="J82:J83"/>
    <mergeCell ref="J52:J53"/>
    <mergeCell ref="A73:J73"/>
    <mergeCell ref="A74:J74"/>
    <mergeCell ref="A77:J77"/>
    <mergeCell ref="A80:J80"/>
    <mergeCell ref="A81:A83"/>
    <mergeCell ref="C81:E81"/>
    <mergeCell ref="G81:H81"/>
    <mergeCell ref="C82:C83"/>
    <mergeCell ref="D82:D83"/>
    <mergeCell ref="A51:A53"/>
    <mergeCell ref="C51:E51"/>
  </mergeCells>
  <pageMargins left="0.25" right="0.35797101449275365" top="0.75" bottom="0.75" header="0.3" footer="0.3"/>
  <pageSetup scale="75" fitToHeight="0" orientation="landscape" r:id="rId1"/>
  <headerFooter>
    <oddHeader>&amp;LCalifornia Department of Developmental Services (DDS)&amp;RJuly 9, 2019</oddHeader>
    <oddFooter>&amp;C&amp;P</oddFooter>
  </headerFooter>
  <rowBreaks count="3" manualBreakCount="3">
    <brk id="17" max="9" man="1"/>
    <brk id="45" max="9" man="1"/>
    <brk id="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June 2019</vt:lpstr>
      <vt:lpstr>'June 2019'!Print_Area</vt:lpstr>
      <vt:lpstr>'June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 (DDS)</dc:creator>
  <cp:keywords>Consumer Transitions, DC Closure</cp:keywords>
  <cp:lastModifiedBy>Administrator</cp:lastModifiedBy>
  <dcterms:created xsi:type="dcterms:W3CDTF">2019-07-17T22:03:23Z</dcterms:created>
  <dcterms:modified xsi:type="dcterms:W3CDTF">2019-07-31T23:09:26Z</dcterms:modified>
  <cp:category>Facts and Stats</cp:category>
</cp:coreProperties>
</file>