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SYS\DataX\Programs\Scheduled\Data\Caseload\Caseload 2020\"/>
    </mc:Choice>
  </mc:AlternateContent>
  <xr:revisionPtr revIDLastSave="0" documentId="13_ncr:1_{4804DBD4-9FE2-4326-BF33-9AAFEE69510C}" xr6:coauthVersionLast="44" xr6:coauthVersionMax="44" xr10:uidLastSave="{00000000-0000-0000-0000-000000000000}"/>
  <bookViews>
    <workbookView xWindow="28680" yWindow="-120" windowWidth="29040" windowHeight="17640" xr2:uid="{00000000-000D-0000-FFFF-FFFF00000000}"/>
  </bookViews>
  <sheets>
    <sheet name="Page 1 - Active Pop" sheetId="1" r:id="rId1"/>
    <sheet name="Page 2 - ES" sheetId="2" r:id="rId2"/>
    <sheet name="data" sheetId="4" state="hidden" r:id="rId3"/>
    <sheet name="header and footers" sheetId="3" state="hidden" r:id="rId4"/>
  </sheets>
  <definedNames>
    <definedName name="Caseload">data!$B$3:$F$25</definedName>
    <definedName name="ES">data!$B$29:$F$51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<sst xmlns="http://schemas.openxmlformats.org/spreadsheetml/2006/main" count="157" uniqueCount="91">
  <si>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</si>
  <si>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</si>
  <si>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</si>
  <si>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</si>
  <si>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</si>
  <si>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</si>
  <si>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</si>
  <si>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</si>
  <si>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</si>
  <si>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</si>
  <si>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</si>
  <si>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</si>
  <si>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</si>
  <si>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</si>
  <si>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</si>
  <si>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</si>
  <si>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</si>
  <si>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</si>
  <si>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</si>
  <si>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</si>
  <si>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</si>
  <si>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</si>
  <si>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</si>
  <si>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</si>
  <si>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</si>
  <si>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</si>
  <si>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</si>
  <si>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</si>
  <si>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</si>
  <si>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</si>
  <si>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</si>
  <si>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</si>
  <si>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</si>
  <si>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</si>
  <si>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</si>
  <si>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</si>
  <si>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</si>
  <si>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</si>
  <si>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</si>
  <si>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</si>
  <si>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</si>
  <si>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</si>
  <si>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</si>
  <si>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</si>
  <si>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</si>
  <si>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</si>
  <si>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</si>
  <si>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</si>
  <si>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</si>
  <si>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</si>
  <si>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</si>
  <si>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</si>
  <si>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</si>
  <si>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</si>
  <si>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</si>
  <si>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</si>
  <si>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</si>
  <si>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</si>
  <si>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</si>
  <si>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</si>
  <si>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</si>
  <si>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</si>
  <si>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</si>
  <si>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</si>
  <si>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</si>
  <si>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</si>
  <si>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</si>
  <si>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</si>
  <si>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</si>
  <si>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</si>
  <si>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</si>
  <si>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</si>
  <si>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</si>
  <si>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</si>
  <si>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</si>
  <si>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</si>
  <si>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</si>
  <si>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</si>
  <si>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</si>
  <si>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</si>
  <si>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</si>
  <si>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</si>
  <si>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</si>
  <si>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</si>
  <si>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</si>
  <si>
    <t>Through January 2020</t>
  </si>
  <si>
    <t>Total number of Diagnosis &amp; Evaluation consumers (Status 0) not yet 36 months old: 6,208</t>
  </si>
  <si>
    <t>Total number of active consumers (Status 2) who are not yet 36 months old:   965</t>
  </si>
  <si>
    <t>2,502 Early Start consumers over 36 months presented on second page only</t>
  </si>
  <si>
    <t>Report run date: Friday, February 7, 2020</t>
  </si>
  <si>
    <t>Data set: CM202002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</si>
</sst>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zoomScaleNormal="100" workbookViewId="0">
      <selection activeCell="K13" sqref="K13"/>
    </sheetView>
  </sheetViews>
  <sheetFormatPr defaultColWidth="10.140625" defaultRowHeight="13.5" x14ac:dyDescent="0.25"/>
  <cols>
    <col min="1" max="1" width="19.42578125" style="5" customWidth="1"/>
    <col min="2" max="2" width="6.7109375" style="5" bestFit="1" customWidth="1"/>
    <col min="3" max="6" width="18" style="5" customWidth="1"/>
    <col min="7" max="7" width="3.7109375" style="5" customWidth="1"/>
    <col min="8" max="8" width="25.7109375" style="5" customWidth="1"/>
    <col min="9" max="16384" width="10.140625" style="5"/>
  </cols>
  <sheetData>
    <row r="1" spans="1:1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25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25">
      <c r="A4" s="26" t="str">
        <f>'header and footers'!A2</f>
        <v>Through January 2020</v>
      </c>
      <c r="B4" s="26"/>
      <c r="C4" s="26"/>
      <c r="D4" s="26"/>
      <c r="E4" s="26"/>
      <c r="F4" s="26"/>
      <c r="G4" s="26"/>
      <c r="H4" s="26"/>
    </row>
    <row r="5" spans="1:11" x14ac:dyDescent="0.25">
      <c r="A5" s="6" t="s">
        <v>0</v>
      </c>
    </row>
    <row r="6" spans="1:11" x14ac:dyDescent="0.25">
      <c r="A6" s="6" t="s">
        <v>0</v>
      </c>
    </row>
    <row r="7" spans="1:11" x14ac:dyDescent="0.25">
      <c r="A7" s="6" t="s">
        <v>0</v>
      </c>
    </row>
    <row r="8" spans="1:11" x14ac:dyDescent="0.25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79</v>
      </c>
      <c r="G8" s="23"/>
      <c r="H8" s="9" t="s">
        <v>50</v>
      </c>
    </row>
    <row r="9" spans="1:11" x14ac:dyDescent="0.25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25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25">
      <c r="A11" s="6" t="s">
        <v>0</v>
      </c>
    </row>
    <row r="12" spans="1:11" x14ac:dyDescent="0.25">
      <c r="A12" s="6" t="s">
        <v>0</v>
      </c>
      <c r="D12" s="21"/>
    </row>
    <row r="13" spans="1:11" x14ac:dyDescent="0.25">
      <c r="A13" s="10" t="s">
        <v>3</v>
      </c>
      <c r="B13" s="13" t="s">
        <v>4</v>
      </c>
      <c r="C13" s="14">
        <f>IF(ISBLANK(data!B5),"1-10    ",data!B5)</f>
        <v>778</v>
      </c>
      <c r="D13" s="14">
        <f>IF(ISBLANK(data!C5),"1-10    ",data!C5)</f>
        <v>2174</v>
      </c>
      <c r="E13" s="14">
        <f>IF(ISBLANK(data!D5),"1-10    ",data!D5)</f>
        <v>22825</v>
      </c>
      <c r="F13" s="14">
        <f>IF(ISBLANK(data!E5),"1-10    ",data!E5)</f>
        <v>25777</v>
      </c>
      <c r="G13" s="14"/>
      <c r="H13" s="14">
        <f>IF(ISBLANK(data!F5),"1-10    ",data!F5)</f>
        <v>34</v>
      </c>
      <c r="I13" s="20"/>
      <c r="K13" s="19"/>
    </row>
    <row r="14" spans="1:11" x14ac:dyDescent="0.25">
      <c r="A14" s="10" t="s">
        <v>5</v>
      </c>
      <c r="B14" s="13" t="s">
        <v>6</v>
      </c>
      <c r="C14" s="14">
        <f>IF(ISBLANK(data!B6),"1-10    ",data!B6)</f>
        <v>830</v>
      </c>
      <c r="D14" s="14">
        <f>IF(ISBLANK(data!C6),"1-10    ",data!C6)</f>
        <v>3090</v>
      </c>
      <c r="E14" s="14">
        <f>IF(ISBLANK(data!D6),"1-10    ",data!D6)</f>
        <v>17771</v>
      </c>
      <c r="F14" s="14">
        <f>IF(ISBLANK(data!E6),"1-10    ",data!E6)</f>
        <v>21691</v>
      </c>
      <c r="G14" s="14"/>
      <c r="H14" s="14">
        <f>IF(ISBLANK(data!F6),"1-10    ",data!F6)</f>
        <v>27</v>
      </c>
      <c r="I14" s="20"/>
    </row>
    <row r="15" spans="1:11" x14ac:dyDescent="0.25">
      <c r="A15" s="10" t="s">
        <v>7</v>
      </c>
      <c r="B15" s="13" t="s">
        <v>8</v>
      </c>
      <c r="C15" s="14">
        <f>IF(ISBLANK(data!B7),"1-10    ",data!B7)</f>
        <v>802</v>
      </c>
      <c r="D15" s="14">
        <f>IF(ISBLANK(data!C7),"1-10    ",data!C7)</f>
        <v>1798</v>
      </c>
      <c r="E15" s="14">
        <f>IF(ISBLANK(data!D7),"1-10    ",data!D7)</f>
        <v>19127</v>
      </c>
      <c r="F15" s="14">
        <f>IF(ISBLANK(data!E7),"1-10    ",data!E7)</f>
        <v>21727</v>
      </c>
      <c r="G15" s="14"/>
      <c r="H15" s="14">
        <f>IF(ISBLANK(data!F7),"1-10    ",data!F7)</f>
        <v>24</v>
      </c>
      <c r="I15" s="20"/>
    </row>
    <row r="16" spans="1:11" x14ac:dyDescent="0.25">
      <c r="A16" s="10" t="s">
        <v>9</v>
      </c>
      <c r="B16" s="13" t="s">
        <v>10</v>
      </c>
      <c r="C16" s="14">
        <f>IF(ISBLANK(data!B8),"1-10    ",data!B8)</f>
        <v>325</v>
      </c>
      <c r="D16" s="14">
        <f>IF(ISBLANK(data!C8),"1-10    ",data!C8)</f>
        <v>1533</v>
      </c>
      <c r="E16" s="14">
        <f>IF(ISBLANK(data!D8),"1-10    ",data!D8)</f>
        <v>10610</v>
      </c>
      <c r="F16" s="14">
        <f>IF(ISBLANK(data!E8),"1-10    ",data!E8)</f>
        <v>12468</v>
      </c>
      <c r="G16" s="14"/>
      <c r="H16" s="14" t="str">
        <f>IF(ISBLANK(data!F8),"1-10    ",data!F8)</f>
        <v xml:space="preserve">1-10    </v>
      </c>
      <c r="I16" s="20"/>
    </row>
    <row r="17" spans="1:9" x14ac:dyDescent="0.25">
      <c r="A17" s="10" t="s">
        <v>11</v>
      </c>
      <c r="B17" s="13" t="s">
        <v>12</v>
      </c>
      <c r="C17" s="14">
        <f>IF(ISBLANK(data!B9),"1-10    ",data!B9)</f>
        <v>155</v>
      </c>
      <c r="D17" s="14">
        <f>IF(ISBLANK(data!C9),"1-10    ",data!C9)</f>
        <v>741</v>
      </c>
      <c r="E17" s="14">
        <f>IF(ISBLANK(data!D9),"1-10    ",data!D9)</f>
        <v>7226</v>
      </c>
      <c r="F17" s="14">
        <f>IF(ISBLANK(data!E9),"1-10    ",data!E9)</f>
        <v>8122</v>
      </c>
      <c r="G17" s="14"/>
      <c r="H17" s="14">
        <f>IF(ISBLANK(data!F9),"1-10    ",data!F9)</f>
        <v>14</v>
      </c>
      <c r="I17" s="20"/>
    </row>
    <row r="18" spans="1:9" x14ac:dyDescent="0.25">
      <c r="A18" s="10" t="s">
        <v>13</v>
      </c>
      <c r="B18" s="13" t="s">
        <v>14</v>
      </c>
      <c r="C18" s="14">
        <f>IF(ISBLANK(data!B10),"1-10    ",data!B10)</f>
        <v>394</v>
      </c>
      <c r="D18" s="14">
        <f>IF(ISBLANK(data!C10),"1-10    ",data!C10)</f>
        <v>1157</v>
      </c>
      <c r="E18" s="14">
        <f>IF(ISBLANK(data!D10),"1-10    ",data!D10)</f>
        <v>8247</v>
      </c>
      <c r="F18" s="14">
        <f>IF(ISBLANK(data!E10),"1-10    ",data!E10)</f>
        <v>9798</v>
      </c>
      <c r="G18" s="14"/>
      <c r="H18" s="14">
        <f>IF(ISBLANK(data!F10),"1-10    ",data!F10)</f>
        <v>13</v>
      </c>
      <c r="I18" s="20"/>
    </row>
    <row r="19" spans="1:9" x14ac:dyDescent="0.25">
      <c r="A19" s="10" t="s">
        <v>15</v>
      </c>
      <c r="B19" s="13" t="s">
        <v>16</v>
      </c>
      <c r="C19" s="14">
        <f>IF(ISBLANK(data!B11),"1-10    ",data!B11)</f>
        <v>428</v>
      </c>
      <c r="D19" s="14">
        <f>IF(ISBLANK(data!C11),"1-10    ",data!C11)</f>
        <v>1743</v>
      </c>
      <c r="E19" s="14">
        <f>IF(ISBLANK(data!D11),"1-10    ",data!D11)</f>
        <v>12809</v>
      </c>
      <c r="F19" s="14">
        <f>IF(ISBLANK(data!E11),"1-10    ",data!E11)</f>
        <v>14980</v>
      </c>
      <c r="G19" s="14"/>
      <c r="H19" s="14" t="str">
        <f>IF(ISBLANK(data!F11),"1-10    ",data!F11)</f>
        <v xml:space="preserve">1-10    </v>
      </c>
      <c r="I19" s="20"/>
    </row>
    <row r="20" spans="1:9" x14ac:dyDescent="0.25">
      <c r="A20" s="10" t="s">
        <v>17</v>
      </c>
      <c r="B20" s="13" t="s">
        <v>18</v>
      </c>
      <c r="C20" s="14">
        <f>IF(ISBLANK(data!B12),"1-10    ",data!B12)</f>
        <v>2064</v>
      </c>
      <c r="D20" s="14">
        <f>IF(ISBLANK(data!C12),"1-10    ",data!C12)</f>
        <v>4768</v>
      </c>
      <c r="E20" s="14">
        <f>IF(ISBLANK(data!D12),"1-10    ",data!D12)</f>
        <v>32337</v>
      </c>
      <c r="F20" s="14">
        <f>IF(ISBLANK(data!E12),"1-10    ",data!E12)</f>
        <v>39169</v>
      </c>
      <c r="G20" s="14"/>
      <c r="H20" s="14">
        <f>IF(ISBLANK(data!F12),"1-10    ",data!F12)</f>
        <v>22</v>
      </c>
      <c r="I20" s="20"/>
    </row>
    <row r="21" spans="1:9" x14ac:dyDescent="0.25">
      <c r="A21" s="10" t="s">
        <v>19</v>
      </c>
      <c r="B21" s="13" t="s">
        <v>20</v>
      </c>
      <c r="C21" s="14">
        <f>IF(ISBLANK(data!B13),"1-10    ",data!B13)</f>
        <v>328</v>
      </c>
      <c r="D21" s="14">
        <f>IF(ISBLANK(data!C13),"1-10    ",data!C13)</f>
        <v>991</v>
      </c>
      <c r="E21" s="14">
        <f>IF(ISBLANK(data!D13),"1-10    ",data!D13)</f>
        <v>8572</v>
      </c>
      <c r="F21" s="14">
        <f>IF(ISBLANK(data!E13),"1-10    ",data!E13)</f>
        <v>9891</v>
      </c>
      <c r="G21" s="14"/>
      <c r="H21" s="14" t="str">
        <f>IF(ISBLANK(data!F13),"1-10    ",data!F13)</f>
        <v xml:space="preserve">1-10    </v>
      </c>
      <c r="I21" s="20"/>
    </row>
    <row r="22" spans="1:9" x14ac:dyDescent="0.25">
      <c r="A22" s="10" t="s">
        <v>21</v>
      </c>
      <c r="B22" s="13" t="s">
        <v>22</v>
      </c>
      <c r="C22" s="14">
        <f>IF(ISBLANK(data!B14),"1-10    ",data!B14)</f>
        <v>290</v>
      </c>
      <c r="D22" s="14">
        <f>IF(ISBLANK(data!C14),"1-10    ",data!C14)</f>
        <v>1626</v>
      </c>
      <c r="E22" s="14">
        <f>IF(ISBLANK(data!D14),"1-10    ",data!D14)</f>
        <v>9060</v>
      </c>
      <c r="F22" s="14">
        <f>IF(ISBLANK(data!E14),"1-10    ",data!E14)</f>
        <v>10976</v>
      </c>
      <c r="G22" s="14"/>
      <c r="H22" s="14" t="str">
        <f>IF(ISBLANK(data!F14),"1-10    ",data!F14)</f>
        <v xml:space="preserve">1-10    </v>
      </c>
      <c r="I22" s="20"/>
    </row>
    <row r="23" spans="1:9" x14ac:dyDescent="0.25">
      <c r="A23" s="10" t="s">
        <v>23</v>
      </c>
      <c r="B23" s="13" t="s">
        <v>24</v>
      </c>
      <c r="C23" s="14">
        <f>IF(ISBLANK(data!B15),"1-10    ",data!B15)</f>
        <v>430</v>
      </c>
      <c r="D23" s="14">
        <f>IF(ISBLANK(data!C15),"1-10    ",data!C15)</f>
        <v>1020</v>
      </c>
      <c r="E23" s="14">
        <f>IF(ISBLANK(data!D15),"1-10    ",data!D15)</f>
        <v>8024</v>
      </c>
      <c r="F23" s="14">
        <f>IF(ISBLANK(data!E15),"1-10    ",data!E15)</f>
        <v>9474</v>
      </c>
      <c r="G23" s="14"/>
      <c r="H23" s="14" t="str">
        <f>IF(ISBLANK(data!F15),"1-10    ",data!F15)</f>
        <v xml:space="preserve">1-10    </v>
      </c>
      <c r="I23" s="20"/>
    </row>
    <row r="24" spans="1:9" x14ac:dyDescent="0.25">
      <c r="A24" s="10" t="s">
        <v>25</v>
      </c>
      <c r="B24" s="13" t="s">
        <v>26</v>
      </c>
      <c r="C24" s="14">
        <f>IF(ISBLANK(data!B16),"1-10    ",data!B16)</f>
        <v>1513</v>
      </c>
      <c r="D24" s="14">
        <f>IF(ISBLANK(data!C16),"1-10    ",data!C16)</f>
        <v>3485</v>
      </c>
      <c r="E24" s="14">
        <f>IF(ISBLANK(data!D16),"1-10    ",data!D16)</f>
        <v>23023</v>
      </c>
      <c r="F24" s="14">
        <f>IF(ISBLANK(data!E16),"1-10    ",data!E16)</f>
        <v>28021</v>
      </c>
      <c r="G24" s="14"/>
      <c r="H24" s="14">
        <f>IF(ISBLANK(data!F16),"1-10    ",data!F16)</f>
        <v>16</v>
      </c>
      <c r="I24" s="20"/>
    </row>
    <row r="25" spans="1:9" x14ac:dyDescent="0.25">
      <c r="A25" s="10" t="s">
        <v>27</v>
      </c>
      <c r="B25" s="13" t="s">
        <v>28</v>
      </c>
      <c r="C25" s="14">
        <f>IF(ISBLANK(data!B17),"1-10    ",data!B17)</f>
        <v>413</v>
      </c>
      <c r="D25" s="14">
        <f>IF(ISBLANK(data!C17),"1-10    ",data!C17)</f>
        <v>3631</v>
      </c>
      <c r="E25" s="14">
        <f>IF(ISBLANK(data!D17),"1-10    ",data!D17)</f>
        <v>18748</v>
      </c>
      <c r="F25" s="14">
        <f>IF(ISBLANK(data!E17),"1-10    ",data!E17)</f>
        <v>22792</v>
      </c>
      <c r="G25" s="14"/>
      <c r="H25" s="14" t="str">
        <f>IF(ISBLANK(data!F17),"1-10    ",data!F17)</f>
        <v xml:space="preserve">1-10    </v>
      </c>
      <c r="I25" s="20"/>
    </row>
    <row r="26" spans="1:9" x14ac:dyDescent="0.25">
      <c r="A26" s="10" t="s">
        <v>29</v>
      </c>
      <c r="B26" s="13" t="s">
        <v>30</v>
      </c>
      <c r="C26" s="14">
        <f>IF(ISBLANK(data!B18),"1-10    ",data!B18)</f>
        <v>177</v>
      </c>
      <c r="D26" s="14">
        <f>IF(ISBLANK(data!C18),"1-10    ",data!C18)</f>
        <v>341</v>
      </c>
      <c r="E26" s="14">
        <f>IF(ISBLANK(data!D18),"1-10    ",data!D18)</f>
        <v>3658</v>
      </c>
      <c r="F26" s="14">
        <f>IF(ISBLANK(data!E18),"1-10    ",data!E18)</f>
        <v>4176</v>
      </c>
      <c r="G26" s="14"/>
      <c r="H26" s="14" t="str">
        <f>IF(ISBLANK(data!F18),"1-10    ",data!F18)</f>
        <v xml:space="preserve">1-10    </v>
      </c>
      <c r="I26" s="20"/>
    </row>
    <row r="27" spans="1:9" x14ac:dyDescent="0.25">
      <c r="A27" s="10" t="s">
        <v>31</v>
      </c>
      <c r="B27" s="13" t="s">
        <v>32</v>
      </c>
      <c r="C27" s="14">
        <f>IF(ISBLANK(data!B19),"1-10    ",data!B19)</f>
        <v>545</v>
      </c>
      <c r="D27" s="14">
        <f>IF(ISBLANK(data!C19),"1-10    ",data!C19)</f>
        <v>2342</v>
      </c>
      <c r="E27" s="14">
        <f>IF(ISBLANK(data!D19),"1-10    ",data!D19)</f>
        <v>15194</v>
      </c>
      <c r="F27" s="14">
        <f>IF(ISBLANK(data!E19),"1-10    ",data!E19)</f>
        <v>18081</v>
      </c>
      <c r="G27" s="14"/>
      <c r="H27" s="14" t="str">
        <f>IF(ISBLANK(data!F19),"1-10    ",data!F19)</f>
        <v xml:space="preserve">1-10    </v>
      </c>
      <c r="I27" s="20"/>
    </row>
    <row r="28" spans="1:9" x14ac:dyDescent="0.25">
      <c r="A28" s="10" t="s">
        <v>33</v>
      </c>
      <c r="B28" s="13" t="s">
        <v>34</v>
      </c>
      <c r="C28" s="14">
        <f>IF(ISBLANK(data!B20),"1-10    ",data!B20)</f>
        <v>708</v>
      </c>
      <c r="D28" s="14">
        <f>IF(ISBLANK(data!C20),"1-10    ",data!C20)</f>
        <v>4066</v>
      </c>
      <c r="E28" s="14">
        <f>IF(ISBLANK(data!D20),"1-10    ",data!D20)</f>
        <v>26587</v>
      </c>
      <c r="F28" s="14">
        <f>IF(ISBLANK(data!E20),"1-10    ",data!E20)</f>
        <v>31361</v>
      </c>
      <c r="G28" s="14"/>
      <c r="H28" s="14">
        <f>IF(ISBLANK(data!F20),"1-10    ",data!F20)</f>
        <v>19</v>
      </c>
      <c r="I28" s="20"/>
    </row>
    <row r="29" spans="1:9" x14ac:dyDescent="0.25">
      <c r="A29" s="10" t="s">
        <v>35</v>
      </c>
      <c r="B29" s="13" t="s">
        <v>36</v>
      </c>
      <c r="C29" s="14">
        <f>IF(ISBLANK(data!B21),"1-10    ",data!B21)</f>
        <v>253</v>
      </c>
      <c r="D29" s="14">
        <f>IF(ISBLANK(data!C21),"1-10    ",data!C21)</f>
        <v>1927</v>
      </c>
      <c r="E29" s="14">
        <f>IF(ISBLANK(data!D21),"1-10    ",data!D21)</f>
        <v>11654</v>
      </c>
      <c r="F29" s="14">
        <f>IF(ISBLANK(data!E21),"1-10    ",data!E21)</f>
        <v>13834</v>
      </c>
      <c r="G29" s="14"/>
      <c r="H29" s="14" t="str">
        <f>IF(ISBLANK(data!F21),"1-10    ",data!F21)</f>
        <v xml:space="preserve">1-10    </v>
      </c>
      <c r="I29" s="20"/>
    </row>
    <row r="30" spans="1:9" x14ac:dyDescent="0.25">
      <c r="A30" s="10" t="s">
        <v>37</v>
      </c>
      <c r="B30" s="13" t="s">
        <v>38</v>
      </c>
      <c r="C30" s="14">
        <f>IF(ISBLANK(data!B22),"1-10    ",data!B22)</f>
        <v>702</v>
      </c>
      <c r="D30" s="14">
        <f>IF(ISBLANK(data!C22),"1-10    ",data!C22)</f>
        <v>2706</v>
      </c>
      <c r="E30" s="14">
        <f>IF(ISBLANK(data!D22),"1-10    ",data!D22)</f>
        <v>14323</v>
      </c>
      <c r="F30" s="14">
        <f>IF(ISBLANK(data!E22),"1-10    ",data!E22)</f>
        <v>17731</v>
      </c>
      <c r="G30" s="14"/>
      <c r="H30" s="14">
        <f>IF(ISBLANK(data!F22),"1-10    ",data!F22)</f>
        <v>18</v>
      </c>
      <c r="I30" s="20"/>
    </row>
    <row r="31" spans="1:9" x14ac:dyDescent="0.25">
      <c r="A31" s="10" t="s">
        <v>39</v>
      </c>
      <c r="B31" s="13" t="s">
        <v>40</v>
      </c>
      <c r="C31" s="14">
        <f>IF(ISBLANK(data!B23),"1-10    ",data!B23)</f>
        <v>514</v>
      </c>
      <c r="D31" s="14">
        <f>IF(ISBLANK(data!C23),"1-10    ",data!C23)</f>
        <v>3145</v>
      </c>
      <c r="E31" s="14">
        <f>IF(ISBLANK(data!D23),"1-10    ",data!D23)</f>
        <v>12039</v>
      </c>
      <c r="F31" s="14">
        <f>IF(ISBLANK(data!E23),"1-10    ",data!E23)</f>
        <v>15698</v>
      </c>
      <c r="G31" s="14"/>
      <c r="H31" s="14">
        <f>IF(ISBLANK(data!F23),"1-10    ",data!F23)</f>
        <v>11</v>
      </c>
      <c r="I31" s="20"/>
    </row>
    <row r="32" spans="1:9" x14ac:dyDescent="0.25">
      <c r="A32" s="10" t="s">
        <v>41</v>
      </c>
      <c r="B32" s="13" t="s">
        <v>42</v>
      </c>
      <c r="C32" s="14">
        <f>IF(ISBLANK(data!B24),"1-10    ",data!B24)</f>
        <v>672</v>
      </c>
      <c r="D32" s="14">
        <f>IF(ISBLANK(data!C24),"1-10    ",data!C24)</f>
        <v>2295</v>
      </c>
      <c r="E32" s="14">
        <f>IF(ISBLANK(data!D24),"1-10    ",data!D24)</f>
        <v>12660</v>
      </c>
      <c r="F32" s="14">
        <f>IF(ISBLANK(data!E24),"1-10    ",data!E24)</f>
        <v>15627</v>
      </c>
      <c r="G32" s="14"/>
      <c r="H32" s="14">
        <f>IF(ISBLANK(data!F24),"1-10    ",data!F24)</f>
        <v>16</v>
      </c>
      <c r="I32" s="20"/>
    </row>
    <row r="33" spans="1:9" x14ac:dyDescent="0.25">
      <c r="A33" s="10" t="s">
        <v>43</v>
      </c>
      <c r="B33" s="13" t="s">
        <v>44</v>
      </c>
      <c r="C33" s="14">
        <f>IF(ISBLANK(data!B25),"1-10    ",data!B25)</f>
        <v>313</v>
      </c>
      <c r="D33" s="14">
        <f>IF(ISBLANK(data!C25),"1-10    ",data!C25)</f>
        <v>1346</v>
      </c>
      <c r="E33" s="14">
        <f>IF(ISBLANK(data!D25),"1-10    ",data!D25)</f>
        <v>7768</v>
      </c>
      <c r="F33" s="14">
        <f>IF(ISBLANK(data!E25),"1-10    ",data!E25)</f>
        <v>9427</v>
      </c>
      <c r="G33" s="14"/>
      <c r="H33" s="14" t="str">
        <f>IF(ISBLANK(data!F25),"1-10    ",data!F25)</f>
        <v xml:space="preserve">1-10    </v>
      </c>
      <c r="I33" s="20"/>
    </row>
    <row r="34" spans="1:9" x14ac:dyDescent="0.25">
      <c r="A34" s="6"/>
      <c r="C34" s="14"/>
      <c r="D34" s="14"/>
      <c r="E34" s="14"/>
      <c r="F34" s="14"/>
      <c r="G34" s="14"/>
      <c r="H34" s="14"/>
      <c r="I34" s="20"/>
    </row>
    <row r="35" spans="1:9" x14ac:dyDescent="0.25">
      <c r="A35" s="10" t="s">
        <v>45</v>
      </c>
      <c r="C35" s="14">
        <f>IF(ISBLANK(data!B4),"1-10    ",data!B4)</f>
        <v>12634</v>
      </c>
      <c r="D35" s="14">
        <f>IF(ISBLANK(data!C4),"1-10    ",data!C4)</f>
        <v>45925</v>
      </c>
      <c r="E35" s="14">
        <f>IF(ISBLANK(data!D4),"1-10    ",data!D4)</f>
        <v>302262</v>
      </c>
      <c r="F35" s="14">
        <f>IF(ISBLANK(data!E4),"1-10    ",data!E4)</f>
        <v>360821</v>
      </c>
      <c r="G35" s="14"/>
      <c r="H35" s="14">
        <f>IF(ISBLANK(data!F4),"1-10    ",data!F4)</f>
        <v>300</v>
      </c>
      <c r="I35" s="20"/>
    </row>
    <row r="36" spans="1:9" x14ac:dyDescent="0.25">
      <c r="A36" s="10"/>
      <c r="C36" s="14"/>
      <c r="D36" s="14"/>
      <c r="E36" s="14"/>
      <c r="F36" s="14"/>
      <c r="G36" s="14"/>
      <c r="H36" s="14"/>
    </row>
    <row r="37" spans="1:9" x14ac:dyDescent="0.25">
      <c r="A37" s="6" t="s">
        <v>0</v>
      </c>
    </row>
    <row r="38" spans="1:9" x14ac:dyDescent="0.25">
      <c r="A38" s="5" t="s">
        <v>77</v>
      </c>
    </row>
    <row r="39" spans="1:9" x14ac:dyDescent="0.25">
      <c r="A39" s="6" t="s">
        <v>83</v>
      </c>
    </row>
    <row r="40" spans="1:9" x14ac:dyDescent="0.25">
      <c r="A40" s="6" t="s">
        <v>84</v>
      </c>
      <c r="B40" s="18"/>
      <c r="C40" s="18"/>
      <c r="D40" s="18"/>
      <c r="E40" s="18"/>
      <c r="F40" s="18"/>
      <c r="G40" s="22"/>
      <c r="H40" s="18"/>
    </row>
    <row r="41" spans="1:9" x14ac:dyDescent="0.25">
      <c r="A41" s="25" t="str">
        <f>'header and footers'!A6:I6</f>
        <v>Total number of Diagnosis &amp; Evaluation consumers (Status 0) not yet 36 months old: 6,208</v>
      </c>
      <c r="B41" s="25"/>
      <c r="C41" s="25"/>
      <c r="D41" s="25"/>
      <c r="E41" s="25"/>
      <c r="F41" s="25"/>
      <c r="G41" s="25"/>
      <c r="H41" s="25"/>
    </row>
    <row r="42" spans="1:9" x14ac:dyDescent="0.25">
      <c r="A42" s="25" t="str">
        <f>'header and footers'!A7:I7</f>
        <v>Total number of active consumers (Status 2) who are not yet 36 months old:   965</v>
      </c>
      <c r="B42" s="25"/>
      <c r="C42" s="25"/>
      <c r="D42" s="25"/>
      <c r="E42" s="25"/>
      <c r="F42" s="25"/>
      <c r="G42" s="25"/>
      <c r="H42" s="25"/>
    </row>
    <row r="43" spans="1:9" x14ac:dyDescent="0.25">
      <c r="A43" s="18" t="str">
        <f>"**"&amp;'header and footers'!A8:I8</f>
        <v>**2,502 Early Start consumers over 36 months presented on second page only</v>
      </c>
      <c r="B43" s="24"/>
      <c r="C43" s="24"/>
      <c r="D43" s="24"/>
      <c r="E43" s="24"/>
      <c r="F43" s="24"/>
      <c r="G43" s="24"/>
      <c r="H43" s="24"/>
    </row>
    <row r="44" spans="1:9" x14ac:dyDescent="0.25">
      <c r="A44" s="25" t="str">
        <f>'header and footers'!A9:I9</f>
        <v>Report run date: Friday, February 7, 2020</v>
      </c>
      <c r="B44" s="25"/>
      <c r="C44" s="25"/>
      <c r="D44" s="25"/>
      <c r="E44" s="25"/>
      <c r="F44" s="25"/>
      <c r="G44" s="25"/>
      <c r="H44" s="25"/>
    </row>
    <row r="45" spans="1:9" x14ac:dyDescent="0.25">
      <c r="A45" s="25" t="str">
        <f>'header and footers'!A10:I10</f>
        <v>Data set: CM202002                                                         Department of Developmental Services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opLeftCell="A7" workbookViewId="0">
      <selection activeCell="E41" sqref="E41"/>
    </sheetView>
  </sheetViews>
  <sheetFormatPr defaultColWidth="9.140625" defaultRowHeight="15" x14ac:dyDescent="0.25"/>
  <cols>
    <col min="1" max="1" width="20.7109375" style="11" customWidth="1"/>
    <col min="2" max="2" width="6.7109375" style="11" bestFit="1" customWidth="1"/>
    <col min="3" max="7" width="18.7109375" style="11" customWidth="1"/>
    <col min="8" max="10" width="12.140625" style="11" customWidth="1"/>
    <col min="11" max="16384" width="9.140625" style="11"/>
  </cols>
  <sheetData>
    <row r="1" spans="1:10" x14ac:dyDescent="0.25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25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25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25">
      <c r="A4" s="26" t="str">
        <f>'header and footers'!A2</f>
        <v>Through January 2020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25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0" t="s">
        <v>46</v>
      </c>
      <c r="B7" s="5"/>
      <c r="C7" s="12" t="s">
        <v>58</v>
      </c>
      <c r="D7" s="27" t="s">
        <v>81</v>
      </c>
      <c r="E7" s="27"/>
      <c r="F7" s="12" t="s">
        <v>49</v>
      </c>
      <c r="G7" s="12" t="s">
        <v>79</v>
      </c>
    </row>
    <row r="8" spans="1:10" x14ac:dyDescent="0.25">
      <c r="A8" s="6"/>
      <c r="B8" s="5"/>
      <c r="C8" s="12" t="s">
        <v>51</v>
      </c>
      <c r="D8" s="12" t="s">
        <v>59</v>
      </c>
      <c r="E8" s="12" t="s">
        <v>82</v>
      </c>
      <c r="F8" s="12" t="s">
        <v>52</v>
      </c>
      <c r="G8" s="12" t="s">
        <v>52</v>
      </c>
    </row>
    <row r="9" spans="1:10" x14ac:dyDescent="0.25">
      <c r="A9" s="6"/>
      <c r="B9" s="5"/>
      <c r="C9" s="12" t="s">
        <v>54</v>
      </c>
      <c r="D9" s="27" t="s">
        <v>80</v>
      </c>
      <c r="E9" s="27"/>
      <c r="F9" s="12" t="s">
        <v>56</v>
      </c>
      <c r="G9" s="12" t="s">
        <v>60</v>
      </c>
    </row>
    <row r="10" spans="1:10" x14ac:dyDescent="0.25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25">
      <c r="A12" s="10" t="s">
        <v>3</v>
      </c>
      <c r="B12" s="13" t="s">
        <v>4</v>
      </c>
      <c r="C12" s="15">
        <f>IF(ISBLANK(data!B31),"1-10    ",data!B31)</f>
        <v>467</v>
      </c>
      <c r="D12" s="15">
        <f>IF(ISBLANK(data!C31),"1-10    ",data!C31)</f>
        <v>2174</v>
      </c>
      <c r="E12" s="15">
        <f>IF(ISBLANK(data!D31),"1-10    ",data!D31)</f>
        <v>113</v>
      </c>
      <c r="F12" s="15">
        <f>IF(ISBLANK(data!E31),"1-10    ",data!E31)</f>
        <v>80</v>
      </c>
      <c r="G12" s="15">
        <f>IF(ISBLANK(data!F31),"1-10    ",data!F31)</f>
        <v>2834</v>
      </c>
      <c r="H12" s="16"/>
      <c r="I12" s="17"/>
      <c r="J12" s="17"/>
    </row>
    <row r="13" spans="1:10" x14ac:dyDescent="0.25">
      <c r="A13" s="10" t="s">
        <v>5</v>
      </c>
      <c r="B13" s="13" t="s">
        <v>6</v>
      </c>
      <c r="C13" s="15">
        <f>IF(ISBLANK(data!B32),"1-10    ",data!B32)</f>
        <v>401</v>
      </c>
      <c r="D13" s="15">
        <f>IF(ISBLANK(data!C32),"1-10    ",data!C32)</f>
        <v>3090</v>
      </c>
      <c r="E13" s="15">
        <f>IF(ISBLANK(data!D32),"1-10    ",data!D32)</f>
        <v>162</v>
      </c>
      <c r="F13" s="15">
        <f>IF(ISBLANK(data!E32),"1-10    ",data!E32)</f>
        <v>43</v>
      </c>
      <c r="G13" s="15">
        <f>IF(ISBLANK(data!F32),"1-10    ",data!F32)</f>
        <v>3696</v>
      </c>
      <c r="H13" s="16"/>
      <c r="I13" s="17"/>
      <c r="J13" s="17"/>
    </row>
    <row r="14" spans="1:10" x14ac:dyDescent="0.25">
      <c r="A14" s="10" t="s">
        <v>7</v>
      </c>
      <c r="B14" s="13" t="s">
        <v>8</v>
      </c>
      <c r="C14" s="15">
        <f>IF(ISBLANK(data!B33),"1-10    ",data!B33)</f>
        <v>389</v>
      </c>
      <c r="D14" s="15">
        <f>IF(ISBLANK(data!C33),"1-10    ",data!C33)</f>
        <v>1798</v>
      </c>
      <c r="E14" s="15">
        <f>IF(ISBLANK(data!D33),"1-10    ",data!D33)</f>
        <v>151</v>
      </c>
      <c r="F14" s="15">
        <f>IF(ISBLANK(data!E33),"1-10    ",data!E33)</f>
        <v>38</v>
      </c>
      <c r="G14" s="15">
        <f>IF(ISBLANK(data!F33),"1-10    ",data!F33)</f>
        <v>2376</v>
      </c>
      <c r="H14" s="16"/>
      <c r="I14" s="17"/>
      <c r="J14" s="17"/>
    </row>
    <row r="15" spans="1:10" x14ac:dyDescent="0.25">
      <c r="A15" s="10" t="s">
        <v>9</v>
      </c>
      <c r="B15" s="13" t="s">
        <v>10</v>
      </c>
      <c r="C15" s="15">
        <f>IF(ISBLANK(data!B34),"1-10    ",data!B34)</f>
        <v>140</v>
      </c>
      <c r="D15" s="15">
        <f>IF(ISBLANK(data!C34),"1-10    ",data!C34)</f>
        <v>1533</v>
      </c>
      <c r="E15" s="15">
        <f>IF(ISBLANK(data!D34),"1-10    ",data!D34)</f>
        <v>89</v>
      </c>
      <c r="F15" s="15">
        <f>IF(ISBLANK(data!E34),"1-10    ",data!E34)</f>
        <v>25</v>
      </c>
      <c r="G15" s="15">
        <f>IF(ISBLANK(data!F34),"1-10    ",data!F34)</f>
        <v>1787</v>
      </c>
      <c r="H15" s="16"/>
      <c r="I15" s="17"/>
      <c r="J15" s="17"/>
    </row>
    <row r="16" spans="1:10" x14ac:dyDescent="0.25">
      <c r="A16" s="10" t="s">
        <v>11</v>
      </c>
      <c r="B16" s="13" t="s">
        <v>12</v>
      </c>
      <c r="C16" s="15">
        <f>IF(ISBLANK(data!B35),"1-10    ",data!B35)</f>
        <v>34</v>
      </c>
      <c r="D16" s="15">
        <f>IF(ISBLANK(data!C35),"1-10    ",data!C35)</f>
        <v>741</v>
      </c>
      <c r="E16" s="15">
        <f>IF(ISBLANK(data!D35),"1-10    ",data!D35)</f>
        <v>12</v>
      </c>
      <c r="F16" s="15">
        <f>IF(ISBLANK(data!E35),"1-10    ",data!E35)</f>
        <v>16</v>
      </c>
      <c r="G16" s="15">
        <f>IF(ISBLANK(data!F35),"1-10    ",data!F35)</f>
        <v>803</v>
      </c>
      <c r="H16" s="16"/>
      <c r="I16" s="17"/>
      <c r="J16" s="17"/>
    </row>
    <row r="17" spans="1:10" x14ac:dyDescent="0.25">
      <c r="A17" s="10" t="s">
        <v>13</v>
      </c>
      <c r="B17" s="13" t="s">
        <v>14</v>
      </c>
      <c r="C17" s="15">
        <f>IF(ISBLANK(data!B36),"1-10    ",data!B36)</f>
        <v>248</v>
      </c>
      <c r="D17" s="15">
        <f>IF(ISBLANK(data!C36),"1-10    ",data!C36)</f>
        <v>1157</v>
      </c>
      <c r="E17" s="15">
        <f>IF(ISBLANK(data!D36),"1-10    ",data!D36)</f>
        <v>62</v>
      </c>
      <c r="F17" s="15">
        <f>IF(ISBLANK(data!E36),"1-10    ",data!E36)</f>
        <v>25</v>
      </c>
      <c r="G17" s="15">
        <f>IF(ISBLANK(data!F36),"1-10    ",data!F36)</f>
        <v>1492</v>
      </c>
      <c r="H17" s="16"/>
      <c r="I17" s="17"/>
      <c r="J17" s="17"/>
    </row>
    <row r="18" spans="1:10" x14ac:dyDescent="0.25">
      <c r="A18" s="10" t="s">
        <v>15</v>
      </c>
      <c r="B18" s="13" t="s">
        <v>16</v>
      </c>
      <c r="C18" s="15">
        <f>IF(ISBLANK(data!B37),"1-10    ",data!B37)</f>
        <v>206</v>
      </c>
      <c r="D18" s="15">
        <f>IF(ISBLANK(data!C37),"1-10    ",data!C37)</f>
        <v>1743</v>
      </c>
      <c r="E18" s="15">
        <f>IF(ISBLANK(data!D37),"1-10    ",data!D37)</f>
        <v>33</v>
      </c>
      <c r="F18" s="15" t="str">
        <f>IF(ISBLANK(data!E37),"1-10    ",data!E37)</f>
        <v xml:space="preserve">1-10    </v>
      </c>
      <c r="G18" s="15">
        <f>IF(ISBLANK(data!F37),"1-10    ",data!F37)</f>
        <v>1990</v>
      </c>
      <c r="H18" s="16"/>
      <c r="I18" s="17"/>
      <c r="J18" s="17"/>
    </row>
    <row r="19" spans="1:10" x14ac:dyDescent="0.25">
      <c r="A19" s="10" t="s">
        <v>17</v>
      </c>
      <c r="B19" s="13" t="s">
        <v>18</v>
      </c>
      <c r="C19" s="15">
        <f>IF(ISBLANK(data!B38),"1-10    ",data!B38)</f>
        <v>1191</v>
      </c>
      <c r="D19" s="15">
        <f>IF(ISBLANK(data!C38),"1-10    ",data!C38)</f>
        <v>4768</v>
      </c>
      <c r="E19" s="15">
        <f>IF(ISBLANK(data!D38),"1-10    ",data!D38)</f>
        <v>390</v>
      </c>
      <c r="F19" s="15" t="str">
        <f>IF(ISBLANK(data!E38),"1-10    ",data!E38)</f>
        <v xml:space="preserve">1-10    </v>
      </c>
      <c r="G19" s="15">
        <f>IF(ISBLANK(data!F38),"1-10    ",data!F38)</f>
        <v>6360</v>
      </c>
      <c r="H19" s="16"/>
      <c r="I19" s="17"/>
      <c r="J19" s="17"/>
    </row>
    <row r="20" spans="1:10" x14ac:dyDescent="0.25">
      <c r="A20" s="10" t="s">
        <v>19</v>
      </c>
      <c r="B20" s="13" t="s">
        <v>20</v>
      </c>
      <c r="C20" s="15">
        <f>IF(ISBLANK(data!B39),"1-10    ",data!B39)</f>
        <v>115</v>
      </c>
      <c r="D20" s="15">
        <f>IF(ISBLANK(data!C39),"1-10    ",data!C39)</f>
        <v>991</v>
      </c>
      <c r="E20" s="15">
        <f>IF(ISBLANK(data!D39),"1-10    ",data!D39)</f>
        <v>80</v>
      </c>
      <c r="F20" s="15">
        <f>IF(ISBLANK(data!E39),"1-10    ",data!E39)</f>
        <v>22</v>
      </c>
      <c r="G20" s="15">
        <f>IF(ISBLANK(data!F39),"1-10    ",data!F39)</f>
        <v>1208</v>
      </c>
      <c r="H20" s="16"/>
      <c r="I20" s="17"/>
      <c r="J20" s="17"/>
    </row>
    <row r="21" spans="1:10" x14ac:dyDescent="0.25">
      <c r="A21" s="10" t="s">
        <v>21</v>
      </c>
      <c r="B21" s="13" t="s">
        <v>22</v>
      </c>
      <c r="C21" s="15">
        <f>IF(ISBLANK(data!B40),"1-10    ",data!B40)</f>
        <v>147</v>
      </c>
      <c r="D21" s="15">
        <f>IF(ISBLANK(data!C40),"1-10    ",data!C40)</f>
        <v>1626</v>
      </c>
      <c r="E21" s="15">
        <f>IF(ISBLANK(data!D40),"1-10    ",data!D40)</f>
        <v>82</v>
      </c>
      <c r="F21" s="15">
        <f>IF(ISBLANK(data!E40),"1-10    ",data!E40)</f>
        <v>54</v>
      </c>
      <c r="G21" s="15">
        <f>IF(ISBLANK(data!F40),"1-10    ",data!F40)</f>
        <v>1909</v>
      </c>
      <c r="H21" s="16"/>
      <c r="I21" s="17"/>
      <c r="J21" s="17"/>
    </row>
    <row r="22" spans="1:10" x14ac:dyDescent="0.25">
      <c r="A22" s="10" t="s">
        <v>23</v>
      </c>
      <c r="B22" s="13" t="s">
        <v>24</v>
      </c>
      <c r="C22" s="15">
        <f>IF(ISBLANK(data!B41),"1-10    ",data!B41)</f>
        <v>276</v>
      </c>
      <c r="D22" s="15">
        <f>IF(ISBLANK(data!C41),"1-10    ",data!C41)</f>
        <v>1020</v>
      </c>
      <c r="E22" s="15">
        <f>IF(ISBLANK(data!D41),"1-10    ",data!D41)</f>
        <v>93</v>
      </c>
      <c r="F22" s="15">
        <f>IF(ISBLANK(data!E41),"1-10    ",data!E41)</f>
        <v>14</v>
      </c>
      <c r="G22" s="15">
        <f>IF(ISBLANK(data!F41),"1-10    ",data!F41)</f>
        <v>1403</v>
      </c>
      <c r="H22" s="16"/>
      <c r="I22" s="17"/>
      <c r="J22" s="17"/>
    </row>
    <row r="23" spans="1:10" x14ac:dyDescent="0.25">
      <c r="A23" s="10" t="s">
        <v>25</v>
      </c>
      <c r="B23" s="13" t="s">
        <v>26</v>
      </c>
      <c r="C23" s="15">
        <f>IF(ISBLANK(data!B42),"1-10    ",data!B42)</f>
        <v>553</v>
      </c>
      <c r="D23" s="15">
        <f>IF(ISBLANK(data!C42),"1-10    ",data!C42)</f>
        <v>3485</v>
      </c>
      <c r="E23" s="15">
        <f>IF(ISBLANK(data!D42),"1-10    ",data!D42)</f>
        <v>66</v>
      </c>
      <c r="F23" s="15">
        <f>IF(ISBLANK(data!E42),"1-10    ",data!E42)</f>
        <v>124</v>
      </c>
      <c r="G23" s="15">
        <f>IF(ISBLANK(data!F42),"1-10    ",data!F42)</f>
        <v>4228</v>
      </c>
      <c r="H23" s="16"/>
      <c r="I23" s="17"/>
      <c r="J23" s="17"/>
    </row>
    <row r="24" spans="1:10" x14ac:dyDescent="0.25">
      <c r="A24" s="10" t="s">
        <v>27</v>
      </c>
      <c r="B24" s="13" t="s">
        <v>28</v>
      </c>
      <c r="C24" s="15">
        <f>IF(ISBLANK(data!B43),"1-10    ",data!B43)</f>
        <v>219</v>
      </c>
      <c r="D24" s="15">
        <f>IF(ISBLANK(data!C43),"1-10    ",data!C43)</f>
        <v>3631</v>
      </c>
      <c r="E24" s="15">
        <f>IF(ISBLANK(data!D43),"1-10    ",data!D43)</f>
        <v>48</v>
      </c>
      <c r="F24" s="15">
        <f>IF(ISBLANK(data!E43),"1-10    ",data!E43)</f>
        <v>12</v>
      </c>
      <c r="G24" s="15">
        <f>IF(ISBLANK(data!F43),"1-10    ",data!F43)</f>
        <v>3910</v>
      </c>
      <c r="H24" s="16"/>
      <c r="I24" s="17"/>
      <c r="J24" s="17"/>
    </row>
    <row r="25" spans="1:10" x14ac:dyDescent="0.25">
      <c r="A25" s="10" t="s">
        <v>29</v>
      </c>
      <c r="B25" s="13" t="s">
        <v>30</v>
      </c>
      <c r="C25" s="15">
        <f>IF(ISBLANK(data!B44),"1-10    ",data!B44)</f>
        <v>92</v>
      </c>
      <c r="D25" s="15">
        <f>IF(ISBLANK(data!C44),"1-10    ",data!C44)</f>
        <v>341</v>
      </c>
      <c r="E25" s="15">
        <f>IF(ISBLANK(data!D44),"1-10    ",data!D44)</f>
        <v>25</v>
      </c>
      <c r="F25" s="15" t="str">
        <f>IF(ISBLANK(data!E44),"1-10    ",data!E44)</f>
        <v xml:space="preserve">1-10    </v>
      </c>
      <c r="G25" s="15">
        <f>IF(ISBLANK(data!F44),"1-10    ",data!F44)</f>
        <v>460</v>
      </c>
      <c r="H25" s="16"/>
      <c r="I25" s="17"/>
      <c r="J25" s="17"/>
    </row>
    <row r="26" spans="1:10" x14ac:dyDescent="0.25">
      <c r="A26" s="10" t="s">
        <v>31</v>
      </c>
      <c r="B26" s="13" t="s">
        <v>32</v>
      </c>
      <c r="C26" s="15">
        <f>IF(ISBLANK(data!B45),"1-10    ",data!B45)</f>
        <v>367</v>
      </c>
      <c r="D26" s="15">
        <f>IF(ISBLANK(data!C45),"1-10    ",data!C45)</f>
        <v>2342</v>
      </c>
      <c r="E26" s="15">
        <f>IF(ISBLANK(data!D45),"1-10    ",data!D45)</f>
        <v>103</v>
      </c>
      <c r="F26" s="15">
        <f>IF(ISBLANK(data!E45),"1-10    ",data!E45)</f>
        <v>12</v>
      </c>
      <c r="G26" s="15">
        <f>IF(ISBLANK(data!F45),"1-10    ",data!F45)</f>
        <v>2824</v>
      </c>
      <c r="H26" s="16"/>
      <c r="I26" s="17"/>
      <c r="J26" s="17"/>
    </row>
    <row r="27" spans="1:10" x14ac:dyDescent="0.25">
      <c r="A27" s="10" t="s">
        <v>33</v>
      </c>
      <c r="B27" s="13" t="s">
        <v>34</v>
      </c>
      <c r="C27" s="15">
        <f>IF(ISBLANK(data!B46),"1-10    ",data!B46)</f>
        <v>303</v>
      </c>
      <c r="D27" s="15">
        <f>IF(ISBLANK(data!C46),"1-10    ",data!C46)</f>
        <v>4066</v>
      </c>
      <c r="E27" s="15">
        <f>IF(ISBLANK(data!D46),"1-10    ",data!D46)</f>
        <v>170</v>
      </c>
      <c r="F27" s="15">
        <f>IF(ISBLANK(data!E46),"1-10    ",data!E46)</f>
        <v>293</v>
      </c>
      <c r="G27" s="15">
        <f>IF(ISBLANK(data!F46),"1-10    ",data!F46)</f>
        <v>4832</v>
      </c>
      <c r="H27" s="16"/>
      <c r="I27" s="17"/>
      <c r="J27" s="17"/>
    </row>
    <row r="28" spans="1:10" x14ac:dyDescent="0.25">
      <c r="A28" s="10" t="s">
        <v>35</v>
      </c>
      <c r="B28" s="13" t="s">
        <v>36</v>
      </c>
      <c r="C28" s="15">
        <f>IF(ISBLANK(data!B47),"1-10    ",data!B47)</f>
        <v>126</v>
      </c>
      <c r="D28" s="15">
        <f>IF(ISBLANK(data!C47),"1-10    ",data!C47)</f>
        <v>1927</v>
      </c>
      <c r="E28" s="15">
        <f>IF(ISBLANK(data!D47),"1-10    ",data!D47)</f>
        <v>193</v>
      </c>
      <c r="F28" s="15">
        <f>IF(ISBLANK(data!E47),"1-10    ",data!E47)</f>
        <v>54</v>
      </c>
      <c r="G28" s="15">
        <f>IF(ISBLANK(data!F47),"1-10    ",data!F47)</f>
        <v>2300</v>
      </c>
      <c r="H28" s="16"/>
      <c r="I28" s="17"/>
      <c r="J28" s="17"/>
    </row>
    <row r="29" spans="1:10" x14ac:dyDescent="0.25">
      <c r="A29" s="10" t="s">
        <v>37</v>
      </c>
      <c r="B29" s="13" t="s">
        <v>38</v>
      </c>
      <c r="C29" s="15">
        <f>IF(ISBLANK(data!B48),"1-10    ",data!B48)</f>
        <v>100</v>
      </c>
      <c r="D29" s="15">
        <f>IF(ISBLANK(data!C48),"1-10    ",data!C48)</f>
        <v>2706</v>
      </c>
      <c r="E29" s="15">
        <f>IF(ISBLANK(data!D48),"1-10    ",data!D48)</f>
        <v>279</v>
      </c>
      <c r="F29" s="15">
        <f>IF(ISBLANK(data!E48),"1-10    ",data!E48)</f>
        <v>85</v>
      </c>
      <c r="G29" s="15">
        <f>IF(ISBLANK(data!F48),"1-10    ",data!F48)</f>
        <v>3170</v>
      </c>
      <c r="H29" s="16"/>
      <c r="I29" s="17"/>
      <c r="J29" s="17"/>
    </row>
    <row r="30" spans="1:10" x14ac:dyDescent="0.25">
      <c r="A30" s="10" t="s">
        <v>39</v>
      </c>
      <c r="B30" s="13" t="s">
        <v>40</v>
      </c>
      <c r="C30" s="15">
        <f>IF(ISBLANK(data!B49),"1-10    ",data!B49)</f>
        <v>300</v>
      </c>
      <c r="D30" s="15">
        <f>IF(ISBLANK(data!C49),"1-10    ",data!C49)</f>
        <v>3145</v>
      </c>
      <c r="E30" s="15">
        <f>IF(ISBLANK(data!D49),"1-10    ",data!D49)</f>
        <v>74</v>
      </c>
      <c r="F30" s="15">
        <f>IF(ISBLANK(data!E49),"1-10    ",data!E49)</f>
        <v>29</v>
      </c>
      <c r="G30" s="15">
        <f>IF(ISBLANK(data!F49),"1-10    ",data!F49)</f>
        <v>3548</v>
      </c>
      <c r="H30" s="16"/>
      <c r="I30" s="17"/>
      <c r="J30" s="17"/>
    </row>
    <row r="31" spans="1:10" x14ac:dyDescent="0.25">
      <c r="A31" s="10" t="s">
        <v>41</v>
      </c>
      <c r="B31" s="13" t="s">
        <v>42</v>
      </c>
      <c r="C31" s="15">
        <f>IF(ISBLANK(data!B50),"1-10    ",data!B50)</f>
        <v>400</v>
      </c>
      <c r="D31" s="15">
        <f>IF(ISBLANK(data!C50),"1-10    ",data!C50)</f>
        <v>2295</v>
      </c>
      <c r="E31" s="15">
        <f>IF(ISBLANK(data!D50),"1-10    ",data!D50)</f>
        <v>214</v>
      </c>
      <c r="F31" s="15" t="str">
        <f>IF(ISBLANK(data!E50),"1-10    ",data!E50)</f>
        <v xml:space="preserve">1-10    </v>
      </c>
      <c r="G31" s="15">
        <f>IF(ISBLANK(data!F50),"1-10    ",data!F50)</f>
        <v>2920</v>
      </c>
      <c r="H31" s="16"/>
      <c r="I31" s="17"/>
      <c r="J31" s="17"/>
    </row>
    <row r="32" spans="1:10" x14ac:dyDescent="0.25">
      <c r="A32" s="10" t="s">
        <v>43</v>
      </c>
      <c r="B32" s="13" t="s">
        <v>44</v>
      </c>
      <c r="C32" s="15">
        <f>IF(ISBLANK(data!B51),"1-10    ",data!B51)</f>
        <v>134</v>
      </c>
      <c r="D32" s="15">
        <f>IF(ISBLANK(data!C51),"1-10    ",data!C51)</f>
        <v>1346</v>
      </c>
      <c r="E32" s="15">
        <f>IF(ISBLANK(data!D51),"1-10    ",data!D51)</f>
        <v>63</v>
      </c>
      <c r="F32" s="15">
        <f>IF(ISBLANK(data!E51),"1-10    ",data!E51)</f>
        <v>11</v>
      </c>
      <c r="G32" s="15">
        <f>IF(ISBLANK(data!F51),"1-10    ",data!F51)</f>
        <v>1554</v>
      </c>
      <c r="H32" s="16"/>
      <c r="I32" s="17"/>
      <c r="J32" s="17"/>
    </row>
    <row r="33" spans="1:10" x14ac:dyDescent="0.25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25">
      <c r="A34" s="6" t="s">
        <v>45</v>
      </c>
      <c r="B34" s="5"/>
      <c r="C34" s="15">
        <f>IF(ISBLANK(data!B30),"1-10    ",data!B30)</f>
        <v>6208</v>
      </c>
      <c r="D34" s="15">
        <f>IF(ISBLANK(data!C30),"1-10    ",data!C30)</f>
        <v>45925</v>
      </c>
      <c r="E34" s="15">
        <f>IF(ISBLANK(data!D30),"1-10    ",data!D30)</f>
        <v>2502</v>
      </c>
      <c r="F34" s="15">
        <f>IF(ISBLANK(data!E30),"1-10    ",data!E30)</f>
        <v>960</v>
      </c>
      <c r="G34" s="15">
        <f>IF(ISBLANK(data!F30),"1-10    ",data!F30)</f>
        <v>55600</v>
      </c>
      <c r="H34" s="16"/>
      <c r="I34" s="17"/>
      <c r="J34" s="17"/>
    </row>
    <row r="35" spans="1:10" x14ac:dyDescent="0.25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25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25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6" t="s">
        <v>83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6" t="s">
        <v>84</v>
      </c>
    </row>
    <row r="40" spans="1:10" x14ac:dyDescent="0.25">
      <c r="A40" s="6" t="str">
        <f>'header and footers'!A9:I9</f>
        <v>Report run date: Friday, February 7, 2020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6" t="str">
        <f>'header and footers'!A10:I10</f>
        <v>Data set: CM202002                                                         Department of Developmental Services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5" x14ac:dyDescent="0.25"/>
  <sheetData>
    <row r="1" spans="2:7" x14ac:dyDescent="0.25">
      <c r="B1" t="s">
        <v>74</v>
      </c>
    </row>
    <row r="3" spans="2:7" x14ac:dyDescent="0.25">
      <c r="B3" s="2" t="s">
        <v>64</v>
      </c>
      <c r="C3" s="2" t="s">
        <v>65</v>
      </c>
      <c r="D3" s="2" t="s">
        <v>66</v>
      </c>
      <c r="E3" s="2" t="s">
        <v>68</v>
      </c>
      <c r="F3" s="2" t="s">
        <v>67</v>
      </c>
      <c r="G3" s="2"/>
    </row>
    <row r="4" spans="2:7" x14ac:dyDescent="0.25">
      <c r="B4" s="2">
        <v>12634</v>
      </c>
      <c r="C4" s="2">
        <v>45925</v>
      </c>
      <c r="D4" s="2">
        <v>302262</v>
      </c>
      <c r="E4" s="2">
        <v>360821</v>
      </c>
      <c r="F4" s="2">
        <v>300</v>
      </c>
      <c r="G4" s="2"/>
    </row>
    <row r="5" spans="2:7" x14ac:dyDescent="0.25">
      <c r="B5" s="2">
        <v>778</v>
      </c>
      <c r="C5" s="2">
        <v>2174</v>
      </c>
      <c r="D5" s="2">
        <v>22825</v>
      </c>
      <c r="E5" s="2">
        <v>25777</v>
      </c>
      <c r="F5" s="2">
        <v>34</v>
      </c>
      <c r="G5" s="2"/>
    </row>
    <row r="6" spans="2:7" x14ac:dyDescent="0.25">
      <c r="B6" s="2">
        <v>830</v>
      </c>
      <c r="C6" s="2">
        <v>3090</v>
      </c>
      <c r="D6" s="2">
        <v>17771</v>
      </c>
      <c r="E6" s="2">
        <v>21691</v>
      </c>
      <c r="F6" s="2">
        <v>27</v>
      </c>
      <c r="G6" s="2"/>
    </row>
    <row r="7" spans="2:7" x14ac:dyDescent="0.25">
      <c r="B7" s="2">
        <v>802</v>
      </c>
      <c r="C7" s="2">
        <v>1798</v>
      </c>
      <c r="D7" s="2">
        <v>19127</v>
      </c>
      <c r="E7" s="2">
        <v>21727</v>
      </c>
      <c r="F7" s="2">
        <v>24</v>
      </c>
      <c r="G7" s="2"/>
    </row>
    <row r="8" spans="2:7" x14ac:dyDescent="0.25">
      <c r="B8" s="2">
        <v>325</v>
      </c>
      <c r="C8" s="2">
        <v>1533</v>
      </c>
      <c r="D8" s="2">
        <v>10610</v>
      </c>
      <c r="E8" s="2">
        <v>12468</v>
      </c>
      <c r="F8" s="2"/>
      <c r="G8" s="2"/>
    </row>
    <row r="9" spans="2:7" x14ac:dyDescent="0.25">
      <c r="B9" s="2">
        <v>155</v>
      </c>
      <c r="C9" s="2">
        <v>741</v>
      </c>
      <c r="D9" s="2">
        <v>7226</v>
      </c>
      <c r="E9" s="2">
        <v>8122</v>
      </c>
      <c r="F9" s="2">
        <v>14</v>
      </c>
      <c r="G9" s="2"/>
    </row>
    <row r="10" spans="2:7" x14ac:dyDescent="0.25">
      <c r="B10" s="2">
        <v>394</v>
      </c>
      <c r="C10" s="2">
        <v>1157</v>
      </c>
      <c r="D10" s="2">
        <v>8247</v>
      </c>
      <c r="E10" s="2">
        <v>9798</v>
      </c>
      <c r="F10" s="2">
        <v>13</v>
      </c>
      <c r="G10" s="2"/>
    </row>
    <row r="11" spans="2:7" x14ac:dyDescent="0.25">
      <c r="B11" s="2">
        <v>428</v>
      </c>
      <c r="C11" s="2">
        <v>1743</v>
      </c>
      <c r="D11" s="2">
        <v>12809</v>
      </c>
      <c r="E11" s="2">
        <v>14980</v>
      </c>
      <c r="F11" s="2"/>
      <c r="G11" s="2"/>
    </row>
    <row r="12" spans="2:7" x14ac:dyDescent="0.25">
      <c r="B12" s="2">
        <v>2064</v>
      </c>
      <c r="C12" s="2">
        <v>4768</v>
      </c>
      <c r="D12" s="2">
        <v>32337</v>
      </c>
      <c r="E12" s="2">
        <v>39169</v>
      </c>
      <c r="F12" s="2">
        <v>22</v>
      </c>
      <c r="G12" s="2"/>
    </row>
    <row r="13" spans="2:7" x14ac:dyDescent="0.25">
      <c r="B13" s="2">
        <v>328</v>
      </c>
      <c r="C13" s="2">
        <v>991</v>
      </c>
      <c r="D13" s="2">
        <v>8572</v>
      </c>
      <c r="E13" s="2">
        <v>9891</v>
      </c>
      <c r="F13" s="2"/>
      <c r="G13" s="2"/>
    </row>
    <row r="14" spans="2:7" x14ac:dyDescent="0.25">
      <c r="B14" s="2">
        <v>290</v>
      </c>
      <c r="C14" s="2">
        <v>1626</v>
      </c>
      <c r="D14" s="2">
        <v>9060</v>
      </c>
      <c r="E14" s="2">
        <v>10976</v>
      </c>
      <c r="F14" s="2"/>
      <c r="G14" s="2"/>
    </row>
    <row r="15" spans="2:7" x14ac:dyDescent="0.25">
      <c r="B15" s="2">
        <v>430</v>
      </c>
      <c r="C15" s="2">
        <v>1020</v>
      </c>
      <c r="D15" s="2">
        <v>8024</v>
      </c>
      <c r="E15" s="2">
        <v>9474</v>
      </c>
      <c r="F15" s="2"/>
      <c r="G15" s="2"/>
    </row>
    <row r="16" spans="2:7" x14ac:dyDescent="0.25">
      <c r="B16" s="2">
        <v>1513</v>
      </c>
      <c r="C16" s="2">
        <v>3485</v>
      </c>
      <c r="D16" s="2">
        <v>23023</v>
      </c>
      <c r="E16" s="2">
        <v>28021</v>
      </c>
      <c r="F16" s="2">
        <v>16</v>
      </c>
      <c r="G16" s="2"/>
    </row>
    <row r="17" spans="2:7" x14ac:dyDescent="0.25">
      <c r="B17" s="2">
        <v>413</v>
      </c>
      <c r="C17" s="2">
        <v>3631</v>
      </c>
      <c r="D17" s="2">
        <v>18748</v>
      </c>
      <c r="E17" s="2">
        <v>22792</v>
      </c>
      <c r="F17" s="2"/>
      <c r="G17" s="2"/>
    </row>
    <row r="18" spans="2:7" x14ac:dyDescent="0.25">
      <c r="B18" s="2">
        <v>177</v>
      </c>
      <c r="C18" s="2">
        <v>341</v>
      </c>
      <c r="D18" s="2">
        <v>3658</v>
      </c>
      <c r="E18" s="2">
        <v>4176</v>
      </c>
      <c r="F18" s="2"/>
      <c r="G18" s="2"/>
    </row>
    <row r="19" spans="2:7" x14ac:dyDescent="0.25">
      <c r="B19" s="2">
        <v>545</v>
      </c>
      <c r="C19" s="2">
        <v>2342</v>
      </c>
      <c r="D19" s="2">
        <v>15194</v>
      </c>
      <c r="E19" s="2">
        <v>18081</v>
      </c>
      <c r="F19" s="2"/>
      <c r="G19" s="2"/>
    </row>
    <row r="20" spans="2:7" x14ac:dyDescent="0.25">
      <c r="B20" s="2">
        <v>708</v>
      </c>
      <c r="C20" s="2">
        <v>4066</v>
      </c>
      <c r="D20" s="2">
        <v>26587</v>
      </c>
      <c r="E20" s="2">
        <v>31361</v>
      </c>
      <c r="F20" s="2">
        <v>19</v>
      </c>
      <c r="G20" s="2"/>
    </row>
    <row r="21" spans="2:7" x14ac:dyDescent="0.25">
      <c r="B21" s="2">
        <v>253</v>
      </c>
      <c r="C21" s="2">
        <v>1927</v>
      </c>
      <c r="D21" s="2">
        <v>11654</v>
      </c>
      <c r="E21" s="2">
        <v>13834</v>
      </c>
      <c r="F21" s="2"/>
      <c r="G21" s="2"/>
    </row>
    <row r="22" spans="2:7" x14ac:dyDescent="0.25">
      <c r="B22" s="2">
        <v>702</v>
      </c>
      <c r="C22" s="2">
        <v>2706</v>
      </c>
      <c r="D22" s="2">
        <v>14323</v>
      </c>
      <c r="E22" s="2">
        <v>17731</v>
      </c>
      <c r="F22" s="2">
        <v>18</v>
      </c>
      <c r="G22" s="2"/>
    </row>
    <row r="23" spans="2:7" x14ac:dyDescent="0.25">
      <c r="B23" s="2">
        <v>514</v>
      </c>
      <c r="C23" s="2">
        <v>3145</v>
      </c>
      <c r="D23" s="2">
        <v>12039</v>
      </c>
      <c r="E23" s="2">
        <v>15698</v>
      </c>
      <c r="F23" s="2">
        <v>11</v>
      </c>
      <c r="G23" s="2"/>
    </row>
    <row r="24" spans="2:7" x14ac:dyDescent="0.25">
      <c r="B24" s="2">
        <v>672</v>
      </c>
      <c r="C24" s="2">
        <v>2295</v>
      </c>
      <c r="D24" s="2">
        <v>12660</v>
      </c>
      <c r="E24" s="2">
        <v>15627</v>
      </c>
      <c r="F24" s="2">
        <v>16</v>
      </c>
      <c r="G24" s="2"/>
    </row>
    <row r="25" spans="2:7" s="4" customFormat="1" x14ac:dyDescent="0.25">
      <c r="B25" s="2">
        <v>313</v>
      </c>
      <c r="C25" s="2">
        <v>1346</v>
      </c>
      <c r="D25" s="2">
        <v>7768</v>
      </c>
      <c r="E25" s="2">
        <v>9427</v>
      </c>
      <c r="F25" s="2"/>
      <c r="G25" s="2"/>
    </row>
    <row r="26" spans="2:7" s="4" customFormat="1" x14ac:dyDescent="0.25"/>
    <row r="29" spans="2:7" x14ac:dyDescent="0.25">
      <c r="B29" s="2" t="s">
        <v>69</v>
      </c>
      <c r="C29" s="2" t="s">
        <v>65</v>
      </c>
      <c r="D29" s="2" t="s">
        <v>70</v>
      </c>
      <c r="E29" s="2" t="s">
        <v>71</v>
      </c>
      <c r="F29" s="2" t="s">
        <v>72</v>
      </c>
      <c r="G29" s="2"/>
    </row>
    <row r="30" spans="2:7" x14ac:dyDescent="0.25">
      <c r="B30" s="2">
        <v>6208</v>
      </c>
      <c r="C30" s="2">
        <v>45925</v>
      </c>
      <c r="D30" s="2">
        <v>2502</v>
      </c>
      <c r="E30" s="2">
        <v>960</v>
      </c>
      <c r="F30" s="2">
        <v>55600</v>
      </c>
      <c r="G30" s="2"/>
    </row>
    <row r="31" spans="2:7" x14ac:dyDescent="0.25">
      <c r="B31" s="2">
        <v>467</v>
      </c>
      <c r="C31" s="2">
        <v>2174</v>
      </c>
      <c r="D31" s="2">
        <v>113</v>
      </c>
      <c r="E31" s="2">
        <v>80</v>
      </c>
      <c r="F31" s="2">
        <v>2834</v>
      </c>
      <c r="G31" s="2"/>
    </row>
    <row r="32" spans="2:7" x14ac:dyDescent="0.25">
      <c r="B32" s="2">
        <v>401</v>
      </c>
      <c r="C32" s="2">
        <v>3090</v>
      </c>
      <c r="D32" s="2">
        <v>162</v>
      </c>
      <c r="E32" s="2">
        <v>43</v>
      </c>
      <c r="F32" s="2">
        <v>3696</v>
      </c>
      <c r="G32" s="2"/>
    </row>
    <row r="33" spans="2:7" x14ac:dyDescent="0.25">
      <c r="B33" s="2">
        <v>389</v>
      </c>
      <c r="C33" s="2">
        <v>1798</v>
      </c>
      <c r="D33" s="2">
        <v>151</v>
      </c>
      <c r="E33" s="2">
        <v>38</v>
      </c>
      <c r="F33" s="2">
        <v>2376</v>
      </c>
      <c r="G33" s="2"/>
    </row>
    <row r="34" spans="2:7" x14ac:dyDescent="0.25">
      <c r="B34" s="2">
        <v>140</v>
      </c>
      <c r="C34" s="2">
        <v>1533</v>
      </c>
      <c r="D34" s="2">
        <v>89</v>
      </c>
      <c r="E34" s="2">
        <v>25</v>
      </c>
      <c r="F34" s="2">
        <v>1787</v>
      </c>
      <c r="G34" s="2"/>
    </row>
    <row r="35" spans="2:7" x14ac:dyDescent="0.25">
      <c r="B35" s="2">
        <v>34</v>
      </c>
      <c r="C35" s="2">
        <v>741</v>
      </c>
      <c r="D35" s="2">
        <v>12</v>
      </c>
      <c r="E35" s="2">
        <v>16</v>
      </c>
      <c r="F35" s="2">
        <v>803</v>
      </c>
      <c r="G35" s="2"/>
    </row>
    <row r="36" spans="2:7" x14ac:dyDescent="0.25">
      <c r="B36" s="2">
        <v>248</v>
      </c>
      <c r="C36" s="2">
        <v>1157</v>
      </c>
      <c r="D36" s="2">
        <v>62</v>
      </c>
      <c r="E36" s="2">
        <v>25</v>
      </c>
      <c r="F36" s="2">
        <v>1492</v>
      </c>
      <c r="G36" s="2"/>
    </row>
    <row r="37" spans="2:7" x14ac:dyDescent="0.25">
      <c r="B37" s="2">
        <v>206</v>
      </c>
      <c r="C37" s="2">
        <v>1743</v>
      </c>
      <c r="D37" s="2">
        <v>33</v>
      </c>
      <c r="E37" s="2"/>
      <c r="F37" s="2">
        <v>1990</v>
      </c>
      <c r="G37" s="2"/>
    </row>
    <row r="38" spans="2:7" x14ac:dyDescent="0.25">
      <c r="B38" s="2">
        <v>1191</v>
      </c>
      <c r="C38" s="2">
        <v>4768</v>
      </c>
      <c r="D38" s="2">
        <v>390</v>
      </c>
      <c r="E38" s="2"/>
      <c r="F38" s="2">
        <v>6360</v>
      </c>
      <c r="G38" s="2"/>
    </row>
    <row r="39" spans="2:7" x14ac:dyDescent="0.25">
      <c r="B39" s="2">
        <v>115</v>
      </c>
      <c r="C39" s="2">
        <v>991</v>
      </c>
      <c r="D39" s="2">
        <v>80</v>
      </c>
      <c r="E39" s="2">
        <v>22</v>
      </c>
      <c r="F39" s="2">
        <v>1208</v>
      </c>
      <c r="G39" s="2"/>
    </row>
    <row r="40" spans="2:7" x14ac:dyDescent="0.25">
      <c r="B40" s="2">
        <v>147</v>
      </c>
      <c r="C40" s="2">
        <v>1626</v>
      </c>
      <c r="D40" s="2">
        <v>82</v>
      </c>
      <c r="E40" s="2">
        <v>54</v>
      </c>
      <c r="F40" s="2">
        <v>1909</v>
      </c>
      <c r="G40" s="2"/>
    </row>
    <row r="41" spans="2:7" x14ac:dyDescent="0.25">
      <c r="B41" s="2">
        <v>276</v>
      </c>
      <c r="C41" s="2">
        <v>1020</v>
      </c>
      <c r="D41" s="2">
        <v>93</v>
      </c>
      <c r="E41" s="2">
        <v>14</v>
      </c>
      <c r="F41" s="2">
        <v>1403</v>
      </c>
      <c r="G41" s="2"/>
    </row>
    <row r="42" spans="2:7" x14ac:dyDescent="0.25">
      <c r="B42" s="2">
        <v>553</v>
      </c>
      <c r="C42" s="2">
        <v>3485</v>
      </c>
      <c r="D42" s="2">
        <v>66</v>
      </c>
      <c r="E42" s="2">
        <v>124</v>
      </c>
      <c r="F42" s="2">
        <v>4228</v>
      </c>
      <c r="G42" s="2"/>
    </row>
    <row r="43" spans="2:7" x14ac:dyDescent="0.25">
      <c r="B43" s="2">
        <v>219</v>
      </c>
      <c r="C43" s="2">
        <v>3631</v>
      </c>
      <c r="D43" s="2">
        <v>48</v>
      </c>
      <c r="E43" s="2">
        <v>12</v>
      </c>
      <c r="F43" s="2">
        <v>3910</v>
      </c>
      <c r="G43" s="2"/>
    </row>
    <row r="44" spans="2:7" x14ac:dyDescent="0.25">
      <c r="B44" s="2">
        <v>92</v>
      </c>
      <c r="C44" s="2">
        <v>341</v>
      </c>
      <c r="D44" s="2">
        <v>25</v>
      </c>
      <c r="E44" s="2"/>
      <c r="F44" s="2">
        <v>460</v>
      </c>
      <c r="G44" s="2"/>
    </row>
    <row r="45" spans="2:7" x14ac:dyDescent="0.25">
      <c r="B45" s="2">
        <v>367</v>
      </c>
      <c r="C45" s="2">
        <v>2342</v>
      </c>
      <c r="D45" s="2">
        <v>103</v>
      </c>
      <c r="E45" s="2">
        <v>12</v>
      </c>
      <c r="F45" s="2">
        <v>2824</v>
      </c>
      <c r="G45" s="2"/>
    </row>
    <row r="46" spans="2:7" x14ac:dyDescent="0.25">
      <c r="B46" s="2">
        <v>303</v>
      </c>
      <c r="C46" s="2">
        <v>4066</v>
      </c>
      <c r="D46" s="2">
        <v>170</v>
      </c>
      <c r="E46" s="2">
        <v>293</v>
      </c>
      <c r="F46" s="2">
        <v>4832</v>
      </c>
      <c r="G46" s="2"/>
    </row>
    <row r="47" spans="2:7" x14ac:dyDescent="0.25">
      <c r="B47" s="2">
        <v>126</v>
      </c>
      <c r="C47" s="2">
        <v>1927</v>
      </c>
      <c r="D47" s="2">
        <v>193</v>
      </c>
      <c r="E47" s="2">
        <v>54</v>
      </c>
      <c r="F47" s="2">
        <v>2300</v>
      </c>
      <c r="G47" s="2"/>
    </row>
    <row r="48" spans="2:7" x14ac:dyDescent="0.25">
      <c r="B48" s="2">
        <v>100</v>
      </c>
      <c r="C48" s="2">
        <v>2706</v>
      </c>
      <c r="D48" s="2">
        <v>279</v>
      </c>
      <c r="E48" s="2">
        <v>85</v>
      </c>
      <c r="F48" s="2">
        <v>3170</v>
      </c>
      <c r="G48" s="2"/>
    </row>
    <row r="49" spans="2:7" x14ac:dyDescent="0.25">
      <c r="B49" s="2">
        <v>300</v>
      </c>
      <c r="C49" s="2">
        <v>3145</v>
      </c>
      <c r="D49" s="2">
        <v>74</v>
      </c>
      <c r="E49" s="2">
        <v>29</v>
      </c>
      <c r="F49" s="2">
        <v>3548</v>
      </c>
      <c r="G49" s="2"/>
    </row>
    <row r="50" spans="2:7" x14ac:dyDescent="0.25">
      <c r="B50" s="2">
        <v>400</v>
      </c>
      <c r="C50" s="2">
        <v>2295</v>
      </c>
      <c r="D50" s="2">
        <v>214</v>
      </c>
      <c r="E50" s="2"/>
      <c r="F50" s="2">
        <v>2920</v>
      </c>
      <c r="G50" s="2"/>
    </row>
    <row r="51" spans="2:7" x14ac:dyDescent="0.25">
      <c r="B51" s="2">
        <v>134</v>
      </c>
      <c r="C51" s="2">
        <v>1346</v>
      </c>
      <c r="D51" s="2">
        <v>63</v>
      </c>
      <c r="E51" s="2">
        <v>11</v>
      </c>
      <c r="F51" s="2">
        <v>1554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16" sqref="A16"/>
    </sheetView>
  </sheetViews>
  <sheetFormatPr defaultRowHeight="15" x14ac:dyDescent="0.25"/>
  <cols>
    <col min="1" max="1" width="143.42578125" bestFit="1" customWidth="1"/>
  </cols>
  <sheetData>
    <row r="1" spans="1:9" x14ac:dyDescent="0.25">
      <c r="A1" t="s">
        <v>61</v>
      </c>
    </row>
    <row r="2" spans="1:9" x14ac:dyDescent="0.25">
      <c r="A2" s="1" t="s">
        <v>85</v>
      </c>
      <c r="B2" s="1"/>
      <c r="C2" s="1"/>
      <c r="D2" s="1"/>
      <c r="E2" s="1"/>
      <c r="F2" s="1"/>
      <c r="G2" s="1"/>
      <c r="H2" s="1"/>
      <c r="I2" s="1"/>
    </row>
    <row r="5" spans="1:9" x14ac:dyDescent="0.25">
      <c r="A5" t="s">
        <v>62</v>
      </c>
    </row>
    <row r="6" spans="1:9" x14ac:dyDescent="0.25">
      <c r="A6" s="3" t="s">
        <v>86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3" t="s">
        <v>87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3" t="s">
        <v>88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3" t="s">
        <v>89</v>
      </c>
      <c r="B9" s="3"/>
      <c r="C9" s="3"/>
      <c r="D9" s="3"/>
      <c r="E9" s="3"/>
      <c r="F9" s="3"/>
      <c r="G9" s="3"/>
      <c r="H9" s="3"/>
      <c r="I9" s="3"/>
    </row>
    <row r="10" spans="1:9" x14ac:dyDescent="0.25">
      <c r="A10" s="3" t="s">
        <v>90</v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Administrator</cp:lastModifiedBy>
  <cp:lastPrinted>2018-04-30T17:44:41Z</cp:lastPrinted>
  <dcterms:created xsi:type="dcterms:W3CDTF">2014-10-13T18:07:12Z</dcterms:created>
  <dcterms:modified xsi:type="dcterms:W3CDTF">2020-02-07T22:25:50Z</dcterms:modified>
</cp:coreProperties>
</file>