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1929"/>
  <workbookPr defaultThemeVersion="124226"/>
  <x15ac:absPath xmlns:x15ac="http://schemas.microsoft.com/office/spreadsheetml/2010/11/ac" xmlns:mc="http://schemas.openxmlformats.org/markup-compatibility/2006" url="\\dds.local\hqns\Groups\INFSYS\DataX\Programs\Scheduled\Data\Caseload\Templates\"/>
  <xr:revisionPtr revIDLastSave="0" documentId="13_ncr:1_{6ADD7ABF-5748-49B1-918F-F3C7E1CD2429}" xr6:coauthVersionLast="44" xr6:coauthVersionMax="44" xr10:uidLastSave="{00000000-0000-0000-0000-000000000000}"/>
  <bookViews>
    <workbookView xWindow="13650" yWindow="1365" windowWidth="14625" windowHeight="14685" xr2:uid="{00000000-000D-0000-FFFF-FFFF00000000}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'data'!$B$3:$G$25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Pop'!$A$2:$I$45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F35" i="1"/>
  <c r="G35" i="1"/>
  <c r="I35" i="1"/>
  <c r="C35" i="1"/>
  <c r="C13" i="1"/>
  <c r="D13" i="1"/>
  <c r="F13" i="1"/>
  <c r="C14" i="1"/>
  <c r="D14" i="1"/>
  <c r="F14" i="1"/>
  <c r="C15" i="1"/>
  <c r="D15" i="1"/>
  <c r="F15" i="1"/>
  <c r="C16" i="1"/>
  <c r="D16" i="1"/>
  <c r="F16" i="1"/>
  <c r="C17" i="1"/>
  <c r="D17" i="1"/>
  <c r="F17" i="1"/>
  <c r="C18" i="1"/>
  <c r="D18" i="1"/>
  <c r="F18" i="1"/>
  <c r="C19" i="1"/>
  <c r="D19" i="1"/>
  <c r="F19" i="1"/>
  <c r="C20" i="1"/>
  <c r="D20" i="1"/>
  <c r="F20" i="1"/>
  <c r="C21" i="1"/>
  <c r="D21" i="1"/>
  <c r="F21" i="1"/>
  <c r="C22" i="1"/>
  <c r="D22" i="1"/>
  <c r="F22" i="1"/>
  <c r="C23" i="1"/>
  <c r="D23" i="1"/>
  <c r="F23" i="1"/>
  <c r="C24" i="1"/>
  <c r="D24" i="1"/>
  <c r="F24" i="1"/>
  <c r="C25" i="1"/>
  <c r="D25" i="1"/>
  <c r="F25" i="1"/>
  <c r="C26" i="1"/>
  <c r="D26" i="1"/>
  <c r="F26" i="1"/>
  <c r="C27" i="1"/>
  <c r="D27" i="1"/>
  <c r="F27" i="1"/>
  <c r="C28" i="1"/>
  <c r="D28" i="1"/>
  <c r="F28" i="1"/>
  <c r="C29" i="1"/>
  <c r="D29" i="1"/>
  <c r="F29" i="1"/>
  <c r="C30" i="1"/>
  <c r="D30" i="1"/>
  <c r="F30" i="1"/>
  <c r="C31" i="1"/>
  <c r="D31" i="1"/>
  <c r="F31" i="1"/>
  <c r="C32" i="1"/>
  <c r="D32" i="1"/>
  <c r="F32" i="1"/>
  <c r="C33" i="1"/>
  <c r="D33" i="1"/>
  <c r="F33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<sst xmlns="http://schemas.openxmlformats.org/spreadsheetml/2006/main" count="155" uniqueCount="90">
  <si>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</si>
  <si>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</si>
  <si>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</si>
  <si>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</si>
  <si>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</si>
  <si>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</si>
  <si>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</si>
  <si>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</si>
  <si>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</si>
  <si>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</si>
  <si>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</si>
  <si>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</si>
  <si>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</si>
  <si>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</si>
  <si>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</si>
  <si>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</si>
  <si>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</si>
  <si>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</si>
  <si>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</si>
  <si>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</si>
  <si>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</si>
  <si>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</si>
  <si>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</si>
  <si>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</si>
  <si>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</si>
  <si>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</si>
  <si>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</si>
  <si>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</si>
  <si>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</si>
  <si>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</si>
  <si>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</si>
  <si>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</si>
  <si>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</si>
  <si>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</si>
  <si>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</si>
  <si>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</si>
  <si>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</si>
  <si>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</si>
  <si>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</si>
  <si>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</si>
  <si>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</si>
  <si>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</si>
  <si>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</si>
  <si>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</si>
  <si>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</si>
  <si>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</si>
  <si>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</si>
  <si>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</si>
  <si>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</si>
  <si>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</si>
  <si>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</si>
  <si>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</si>
  <si>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</si>
  <si>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</si>
  <si>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</si>
  <si>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</si>
  <si>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</si>
  <si>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</si>
  <si>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</si>
  <si>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</si>
  <si>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</si>
  <si>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</si>
  <si>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</si>
  <si>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</si>
  <si>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</si>
  <si>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</si>
  <si>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</si>
  <si>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</si>
  <si>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</si>
  <si>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</si>
  <si>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</si>
  <si>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</si>
  <si>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</si>
  <si>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</si>
  <si>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</si>
  <si>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</si>
  <si>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</si>
  <si>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</si>
  <si>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</si>
  <si>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</si>
  <si>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</si>
  <si>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</si>
  <si>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</si>
  <si>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</si>
  <si>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</si>
  <si>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</si>
  <si>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</si>
  <si>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</si>
  <si>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</si>
  <si>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(0,1,2,U)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</si>
</sst>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E35" sqref="E35"/>
    </sheetView>
  </sheetViews>
  <sheetFormatPr defaultColWidth="10.140625" defaultRowHeight="13.5" x14ac:dyDescent="0.25"/>
  <cols>
    <col min="1" max="1" width="19.42578125" style="5" customWidth="1"/>
    <col min="2" max="2" width="6.7109375" style="5" bestFit="1" customWidth="1"/>
    <col min="3" max="7" width="18" style="5" customWidth="1"/>
    <col min="8" max="8" width="3.7109375" style="5" customWidth="1"/>
    <col min="9" max="9" width="18" style="5" customWidth="1"/>
    <col min="10" max="16384" width="10.140625" style="5"/>
  </cols>
  <sheetData>
    <row r="1" spans="1:12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2" x14ac:dyDescent="0.25">
      <c r="A2" s="28" t="s">
        <v>75</v>
      </c>
      <c r="B2" s="28"/>
      <c r="C2" s="28"/>
      <c r="D2" s="28"/>
      <c r="E2" s="28"/>
      <c r="F2" s="28"/>
      <c r="G2" s="28"/>
      <c r="H2" s="28"/>
      <c r="I2" s="28"/>
    </row>
    <row r="3" spans="1:12" x14ac:dyDescent="0.25">
      <c r="A3" s="28" t="s">
        <v>63</v>
      </c>
      <c r="B3" s="28"/>
      <c r="C3" s="28"/>
      <c r="D3" s="28"/>
      <c r="E3" s="28"/>
      <c r="F3" s="28"/>
      <c r="G3" s="28"/>
      <c r="H3" s="28"/>
      <c r="I3" s="28"/>
    </row>
    <row r="4" spans="1:12" x14ac:dyDescent="0.25">
      <c r="A4" s="28" t="str">
        <f>'header and footers'!A2</f>
        <v>Through March 2018</v>
      </c>
      <c r="B4" s="28"/>
      <c r="C4" s="28"/>
      <c r="D4" s="28"/>
      <c r="E4" s="28"/>
      <c r="F4" s="28"/>
      <c r="G4" s="28"/>
      <c r="H4" s="28"/>
      <c r="I4" s="28"/>
    </row>
    <row r="5" spans="1:12" x14ac:dyDescent="0.25">
      <c r="A5" s="6" t="s">
        <v>0</v>
      </c>
    </row>
    <row r="6" spans="1:12" x14ac:dyDescent="0.25">
      <c r="A6" s="6" t="s">
        <v>0</v>
      </c>
    </row>
    <row r="7" spans="1:12" x14ac:dyDescent="0.25">
      <c r="A7" s="6" t="s">
        <v>0</v>
      </c>
    </row>
    <row r="8" spans="1:12" x14ac:dyDescent="0.25">
      <c r="A8" s="7" t="s">
        <v>46</v>
      </c>
      <c r="B8" s="8"/>
      <c r="C8" s="9" t="s">
        <v>47</v>
      </c>
      <c r="D8" s="9" t="s">
        <v>48</v>
      </c>
      <c r="E8" s="26" t="s">
        <v>86</v>
      </c>
      <c r="F8" s="9" t="s">
        <v>49</v>
      </c>
      <c r="G8" s="9" t="s">
        <v>80</v>
      </c>
      <c r="H8" s="23"/>
      <c r="I8" s="9" t="s">
        <v>50</v>
      </c>
    </row>
    <row r="9" spans="1:12" x14ac:dyDescent="0.25">
      <c r="A9" s="8"/>
      <c r="B9" s="8"/>
      <c r="C9" s="9" t="s">
        <v>51</v>
      </c>
      <c r="D9" s="9" t="s">
        <v>76</v>
      </c>
      <c r="E9" s="26" t="s">
        <v>87</v>
      </c>
      <c r="F9" s="9" t="s">
        <v>52</v>
      </c>
      <c r="G9" s="9" t="s">
        <v>52</v>
      </c>
      <c r="H9" s="23"/>
      <c r="I9" s="9" t="s">
        <v>53</v>
      </c>
    </row>
    <row r="10" spans="1:12" x14ac:dyDescent="0.25">
      <c r="A10" s="8"/>
      <c r="B10" s="8"/>
      <c r="C10" s="9" t="s">
        <v>54</v>
      </c>
      <c r="D10" s="9" t="s">
        <v>55</v>
      </c>
      <c r="E10" s="26" t="s">
        <v>88</v>
      </c>
      <c r="F10" s="9" t="s">
        <v>56</v>
      </c>
      <c r="G10" s="9" t="s">
        <v>89</v>
      </c>
      <c r="H10" s="23"/>
      <c r="I10" s="9" t="s">
        <v>57</v>
      </c>
    </row>
    <row r="11" spans="1:12" x14ac:dyDescent="0.25">
      <c r="A11" s="6" t="s">
        <v>0</v>
      </c>
    </row>
    <row r="12" spans="1:12" x14ac:dyDescent="0.25">
      <c r="A12" s="6" t="s">
        <v>0</v>
      </c>
      <c r="D12" s="21"/>
      <c r="E12" s="21"/>
    </row>
    <row r="13" spans="1:12" x14ac:dyDescent="0.25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 t="str">
        <f>IF(ISBLANK(data!G5),"1-10    ",data!G5)</f>
        <v xml:space="preserve">1-10    </v>
      </c>
      <c r="F13" s="14">
        <f>IF(ISBLANK(data!D5),"1-10    ",data!D5)</f>
        <v>20749</v>
      </c>
      <c r="G13" s="14">
        <f>IF(ISBLANK(data!E5),"1-10    ",data!E5)</f>
        <v>23575</v>
      </c>
      <c r="H13" s="14"/>
      <c r="I13" s="14">
        <f>IF(ISBLANK(data!F5),"1-10    ",data!F5)</f>
        <v>43</v>
      </c>
      <c r="J13" s="20"/>
      <c r="L13" s="19"/>
    </row>
    <row r="14" spans="1:12" x14ac:dyDescent="0.25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 t="str">
        <f>IF(ISBLANK(data!G6),"1-10    ",data!G6)</f>
        <v xml:space="preserve">1-10    </v>
      </c>
      <c r="F14" s="14">
        <f>IF(ISBLANK(data!D6),"1-10    ",data!D6)</f>
        <v>16144</v>
      </c>
      <c r="G14" s="14">
        <f>IF(ISBLANK(data!E6),"1-10    ",data!E6)</f>
        <v>19489</v>
      </c>
      <c r="H14" s="14"/>
      <c r="I14" s="14">
        <f>IF(ISBLANK(data!F6),"1-10    ",data!F6)</f>
        <v>41</v>
      </c>
      <c r="J14" s="20"/>
    </row>
    <row r="15" spans="1:12" x14ac:dyDescent="0.25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 t="str">
        <f>IF(ISBLANK(data!G7),"1-10    ",data!G7)</f>
        <v xml:space="preserve">1-10    </v>
      </c>
      <c r="F15" s="14">
        <f>IF(ISBLANK(data!D7),"1-10    ",data!D7)</f>
        <v>17784</v>
      </c>
      <c r="G15" s="14">
        <f>IF(ISBLANK(data!E7),"1-10    ",data!E7)</f>
        <v>20247</v>
      </c>
      <c r="H15" s="14"/>
      <c r="I15" s="14">
        <f>IF(ISBLANK(data!F7),"1-10    ",data!F7)</f>
        <v>74</v>
      </c>
      <c r="J15" s="20"/>
    </row>
    <row r="16" spans="1:12" x14ac:dyDescent="0.25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 t="str">
        <f>IF(ISBLANK(data!G8),"1-10    ",data!G8)</f>
        <v xml:space="preserve">1-10    </v>
      </c>
      <c r="F16" s="14">
        <f>IF(ISBLANK(data!D8),"1-10    ",data!D8)</f>
        <v>9971</v>
      </c>
      <c r="G16" s="14">
        <f>IF(ISBLANK(data!E8),"1-10    ",data!E8)</f>
        <v>11716</v>
      </c>
      <c r="H16" s="14"/>
      <c r="I16" s="14">
        <f>IF(ISBLANK(data!F8),"1-10    ",data!F8)</f>
        <v>11</v>
      </c>
      <c r="J16" s="20"/>
    </row>
    <row r="17" spans="1:10" x14ac:dyDescent="0.25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 t="str">
        <f>IF(ISBLANK(data!G9),"1-10    ",data!G9)</f>
        <v xml:space="preserve">1-10    </v>
      </c>
      <c r="F17" s="14">
        <f>IF(ISBLANK(data!D9),"1-10    ",data!D9)</f>
        <v>6945</v>
      </c>
      <c r="G17" s="14">
        <f>IF(ISBLANK(data!E9),"1-10    ",data!E9)</f>
        <v>7855</v>
      </c>
      <c r="H17" s="14"/>
      <c r="I17" s="14">
        <f>IF(ISBLANK(data!F9),"1-10    ",data!F9)</f>
        <v>16</v>
      </c>
      <c r="J17" s="20"/>
    </row>
    <row r="18" spans="1:10" x14ac:dyDescent="0.25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 t="str">
        <f>IF(ISBLANK(data!G10),"1-10    ",data!G10)</f>
        <v xml:space="preserve">1-10    </v>
      </c>
      <c r="F18" s="14">
        <f>IF(ISBLANK(data!D10),"1-10    ",data!D10)</f>
        <v>7939</v>
      </c>
      <c r="G18" s="14">
        <f>IF(ISBLANK(data!E10),"1-10    ",data!E10)</f>
        <v>9419</v>
      </c>
      <c r="H18" s="14"/>
      <c r="I18" s="14">
        <f>IF(ISBLANK(data!F10),"1-10    ",data!F10)</f>
        <v>35</v>
      </c>
      <c r="J18" s="20"/>
    </row>
    <row r="19" spans="1:10" x14ac:dyDescent="0.25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 t="str">
        <f>IF(ISBLANK(data!G11),"1-10    ",data!G11)</f>
        <v xml:space="preserve">1-10    </v>
      </c>
      <c r="F19" s="14">
        <f>IF(ISBLANK(data!D11),"1-10    ",data!D11)</f>
        <v>11483</v>
      </c>
      <c r="G19" s="14">
        <f>IF(ISBLANK(data!E11),"1-10    ",data!E11)</f>
        <v>13790</v>
      </c>
      <c r="H19" s="14"/>
      <c r="I19" s="14" t="str">
        <f>IF(ISBLANK(data!F11),"1-10    ",data!F11)</f>
        <v xml:space="preserve">1-10    </v>
      </c>
      <c r="J19" s="20"/>
    </row>
    <row r="20" spans="1:10" x14ac:dyDescent="0.25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 t="str">
        <f>IF(ISBLANK(data!G12),"1-10    ",data!G12)</f>
        <v xml:space="preserve">1-10    </v>
      </c>
      <c r="F20" s="14">
        <f>IF(ISBLANK(data!D12),"1-10    ",data!D12)</f>
        <v>29625</v>
      </c>
      <c r="G20" s="14">
        <f>IF(ISBLANK(data!E12),"1-10    ",data!E12)</f>
        <v>34999</v>
      </c>
      <c r="H20" s="14"/>
      <c r="I20" s="14">
        <f>IF(ISBLANK(data!F12),"1-10    ",data!F12)</f>
        <v>27</v>
      </c>
      <c r="J20" s="20"/>
    </row>
    <row r="21" spans="1:10" x14ac:dyDescent="0.25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 t="str">
        <f>IF(ISBLANK(data!G13),"1-10    ",data!G13)</f>
        <v xml:space="preserve">1-10    </v>
      </c>
      <c r="F21" s="14">
        <f>IF(ISBLANK(data!D13),"1-10    ",data!D13)</f>
        <v>7649</v>
      </c>
      <c r="G21" s="14">
        <f>IF(ISBLANK(data!E13),"1-10    ",data!E13)</f>
        <v>8808</v>
      </c>
      <c r="H21" s="14"/>
      <c r="I21" s="14">
        <f>IF(ISBLANK(data!F13),"1-10    ",data!F13)</f>
        <v>24</v>
      </c>
      <c r="J21" s="20"/>
    </row>
    <row r="22" spans="1:10" x14ac:dyDescent="0.25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 t="str">
        <f>IF(ISBLANK(data!G14),"1-10    ",data!G14)</f>
        <v xml:space="preserve">1-10    </v>
      </c>
      <c r="F22" s="14">
        <f>IF(ISBLANK(data!D14),"1-10    ",data!D14)</f>
        <v>8459</v>
      </c>
      <c r="G22" s="14">
        <f>IF(ISBLANK(data!E14),"1-10    ",data!E14)</f>
        <v>10280</v>
      </c>
      <c r="H22" s="14"/>
      <c r="I22" s="14" t="str">
        <f>IF(ISBLANK(data!F14),"1-10    ",data!F14)</f>
        <v xml:space="preserve">1-10    </v>
      </c>
      <c r="J22" s="20"/>
    </row>
    <row r="23" spans="1:10" x14ac:dyDescent="0.25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 t="str">
        <f>IF(ISBLANK(data!G15),"1-10    ",data!G15)</f>
        <v xml:space="preserve">1-10    </v>
      </c>
      <c r="F23" s="14">
        <f>IF(ISBLANK(data!D15),"1-10    ",data!D15)</f>
        <v>7574</v>
      </c>
      <c r="G23" s="14">
        <f>IF(ISBLANK(data!E15),"1-10    ",data!E15)</f>
        <v>9108</v>
      </c>
      <c r="H23" s="14"/>
      <c r="I23" s="14">
        <f>IF(ISBLANK(data!F15),"1-10    ",data!F15)</f>
        <v>68</v>
      </c>
      <c r="J23" s="20"/>
    </row>
    <row r="24" spans="1:10" x14ac:dyDescent="0.25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 t="str">
        <f>IF(ISBLANK(data!G16),"1-10    ",data!G16)</f>
        <v xml:space="preserve">1-10    </v>
      </c>
      <c r="F24" s="14">
        <f>IF(ISBLANK(data!D16),"1-10    ",data!D16)</f>
        <v>21143</v>
      </c>
      <c r="G24" s="14">
        <f>IF(ISBLANK(data!E16),"1-10    ",data!E16)</f>
        <v>25790</v>
      </c>
      <c r="H24" s="14"/>
      <c r="I24" s="14">
        <f>IF(ISBLANK(data!F16),"1-10    ",data!F16)</f>
        <v>23</v>
      </c>
      <c r="J24" s="20"/>
    </row>
    <row r="25" spans="1:10" x14ac:dyDescent="0.25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 t="str">
        <f>IF(ISBLANK(data!G17),"1-10    ",data!G17)</f>
        <v xml:space="preserve">1-10    </v>
      </c>
      <c r="F25" s="14">
        <f>IF(ISBLANK(data!D17),"1-10    ",data!D17)</f>
        <v>17593</v>
      </c>
      <c r="G25" s="14">
        <f>IF(ISBLANK(data!E17),"1-10    ",data!E17)</f>
        <v>21470</v>
      </c>
      <c r="H25" s="14"/>
      <c r="I25" s="14">
        <f>IF(ISBLANK(data!F17),"1-10    ",data!F17)</f>
        <v>62</v>
      </c>
      <c r="J25" s="20"/>
    </row>
    <row r="26" spans="1:10" x14ac:dyDescent="0.25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 t="str">
        <f>IF(ISBLANK(data!G18),"1-10    ",data!G18)</f>
        <v xml:space="preserve">1-10    </v>
      </c>
      <c r="F26" s="14">
        <f>IF(ISBLANK(data!D18),"1-10    ",data!D18)</f>
        <v>3501</v>
      </c>
      <c r="G26" s="14">
        <f>IF(ISBLANK(data!E18),"1-10    ",data!E18)</f>
        <v>3980</v>
      </c>
      <c r="H26" s="14"/>
      <c r="I26" s="14" t="str">
        <f>IF(ISBLANK(data!F18),"1-10    ",data!F18)</f>
        <v xml:space="preserve">1-10    </v>
      </c>
      <c r="J26" s="20"/>
    </row>
    <row r="27" spans="1:10" x14ac:dyDescent="0.25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 t="str">
        <f>IF(ISBLANK(data!G19),"1-10    ",data!G19)</f>
        <v xml:space="preserve">1-10    </v>
      </c>
      <c r="F27" s="14">
        <f>IF(ISBLANK(data!D19),"1-10    ",data!D19)</f>
        <v>14554</v>
      </c>
      <c r="G27" s="14">
        <f>IF(ISBLANK(data!E19),"1-10    ",data!E19)</f>
        <v>17390</v>
      </c>
      <c r="H27" s="14"/>
      <c r="I27" s="14" t="str">
        <f>IF(ISBLANK(data!F19),"1-10    ",data!F19)</f>
        <v xml:space="preserve">1-10    </v>
      </c>
      <c r="J27" s="20"/>
    </row>
    <row r="28" spans="1:10" x14ac:dyDescent="0.25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 t="str">
        <f>IF(ISBLANK(data!G20),"1-10    ",data!G20)</f>
        <v xml:space="preserve">1-10    </v>
      </c>
      <c r="F28" s="14">
        <f>IF(ISBLANK(data!D20),"1-10    ",data!D20)</f>
        <v>23519</v>
      </c>
      <c r="G28" s="14">
        <f>IF(ISBLANK(data!E20),"1-10    ",data!E20)</f>
        <v>27654</v>
      </c>
      <c r="H28" s="14"/>
      <c r="I28" s="14">
        <f>IF(ISBLANK(data!F20),"1-10    ",data!F20)</f>
        <v>44</v>
      </c>
      <c r="J28" s="20"/>
    </row>
    <row r="29" spans="1:10" x14ac:dyDescent="0.25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 t="str">
        <f>IF(ISBLANK(data!G21),"1-10    ",data!G21)</f>
        <v xml:space="preserve">1-10    </v>
      </c>
      <c r="F29" s="14">
        <f>IF(ISBLANK(data!D21),"1-10    ",data!D21)</f>
        <v>11067</v>
      </c>
      <c r="G29" s="14">
        <f>IF(ISBLANK(data!E21),"1-10    ",data!E21)</f>
        <v>13290</v>
      </c>
      <c r="H29" s="14"/>
      <c r="I29" s="14" t="str">
        <f>IF(ISBLANK(data!F21),"1-10    ",data!F21)</f>
        <v xml:space="preserve">1-10    </v>
      </c>
      <c r="J29" s="20"/>
    </row>
    <row r="30" spans="1:10" x14ac:dyDescent="0.25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 t="str">
        <f>IF(ISBLANK(data!G22),"1-10    ",data!G22)</f>
        <v xml:space="preserve">1-10    </v>
      </c>
      <c r="F30" s="14">
        <f>IF(ISBLANK(data!D22),"1-10    ",data!D22)</f>
        <v>12703</v>
      </c>
      <c r="G30" s="14">
        <f>IF(ISBLANK(data!E22),"1-10    ",data!E22)</f>
        <v>15607</v>
      </c>
      <c r="H30" s="14"/>
      <c r="I30" s="14">
        <f>IF(ISBLANK(data!F22),"1-10    ",data!F22)</f>
        <v>36</v>
      </c>
      <c r="J30" s="20"/>
    </row>
    <row r="31" spans="1:10" x14ac:dyDescent="0.25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 t="str">
        <f>IF(ISBLANK(data!G23),"1-10    ",data!G23)</f>
        <v xml:space="preserve">1-10    </v>
      </c>
      <c r="F31" s="14">
        <f>IF(ISBLANK(data!D23),"1-10    ",data!D23)</f>
        <v>11168</v>
      </c>
      <c r="G31" s="14">
        <f>IF(ISBLANK(data!E23),"1-10    ",data!E23)</f>
        <v>14431</v>
      </c>
      <c r="H31" s="14"/>
      <c r="I31" s="14">
        <f>IF(ISBLANK(data!F23),"1-10    ",data!F23)</f>
        <v>22</v>
      </c>
      <c r="J31" s="20"/>
    </row>
    <row r="32" spans="1:10" x14ac:dyDescent="0.25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 t="str">
        <f>IF(ISBLANK(data!G24),"1-10    ",data!G24)</f>
        <v xml:space="preserve">1-10    </v>
      </c>
      <c r="F32" s="14">
        <f>IF(ISBLANK(data!D24),"1-10    ",data!D24)</f>
        <v>11581</v>
      </c>
      <c r="G32" s="14">
        <f>IF(ISBLANK(data!E24),"1-10    ",data!E24)</f>
        <v>14175</v>
      </c>
      <c r="H32" s="14"/>
      <c r="I32" s="14">
        <f>IF(ISBLANK(data!F24),"1-10    ",data!F24)</f>
        <v>22</v>
      </c>
      <c r="J32" s="20"/>
    </row>
    <row r="33" spans="1:10" x14ac:dyDescent="0.25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 t="str">
        <f>IF(ISBLANK(data!G25),"1-10    ",data!G25)</f>
        <v xml:space="preserve">1-10    </v>
      </c>
      <c r="F33" s="14">
        <f>IF(ISBLANK(data!D25),"1-10    ",data!D25)</f>
        <v>7479</v>
      </c>
      <c r="G33" s="14">
        <f>IF(ISBLANK(data!E25),"1-10    ",data!E25)</f>
        <v>8935</v>
      </c>
      <c r="H33" s="14"/>
      <c r="I33" s="14">
        <f>IF(ISBLANK(data!F25),"1-10    ",data!F25)</f>
        <v>12</v>
      </c>
      <c r="J33" s="20"/>
    </row>
    <row r="34" spans="1:10" x14ac:dyDescent="0.25">
      <c r="A34" s="6"/>
      <c r="C34" s="14"/>
      <c r="D34" s="14"/>
      <c r="E34" s="14"/>
      <c r="F34" s="14"/>
      <c r="G34" s="14"/>
      <c r="H34" s="14"/>
      <c r="I34" s="14"/>
      <c r="J34" s="20"/>
    </row>
    <row r="35" spans="1:10" x14ac:dyDescent="0.25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 t="str">
        <f>IF(ISBLANK(data!G4),"1-10    ",data!G4)</f>
        <v xml:space="preserve">1-10    </v>
      </c>
      <c r="F35" s="14">
        <f>IF(ISBLANK(data!D4),"1-10    ",data!D4)</f>
        <v>278630</v>
      </c>
      <c r="G35" s="14">
        <f>IF(ISBLANK(data!E4),"1-10    ",data!E4)</f>
        <v>331999</v>
      </c>
      <c r="H35" s="14"/>
      <c r="I35" s="14">
        <f>IF(ISBLANK(data!F4),"1-10    ",data!F4)</f>
        <v>600</v>
      </c>
      <c r="J35" s="20"/>
    </row>
    <row r="36" spans="1:10" x14ac:dyDescent="0.25">
      <c r="A36" s="10"/>
      <c r="C36" s="14"/>
      <c r="D36" s="14"/>
      <c r="E36" s="14"/>
      <c r="F36" s="14"/>
      <c r="G36" s="14"/>
      <c r="H36" s="14"/>
      <c r="I36" s="14"/>
    </row>
    <row r="37" spans="1:10" x14ac:dyDescent="0.25">
      <c r="A37" s="6" t="s">
        <v>0</v>
      </c>
    </row>
    <row r="38" spans="1:10" x14ac:dyDescent="0.25">
      <c r="A38" s="5" t="s">
        <v>77</v>
      </c>
    </row>
    <row r="39" spans="1:10" x14ac:dyDescent="0.25">
      <c r="A39" s="6" t="s">
        <v>84</v>
      </c>
    </row>
    <row r="40" spans="1:10" x14ac:dyDescent="0.25">
      <c r="A40" s="6" t="s">
        <v>85</v>
      </c>
      <c r="B40" s="18"/>
      <c r="C40" s="18"/>
      <c r="D40" s="18"/>
      <c r="E40" s="25"/>
      <c r="F40" s="18"/>
      <c r="G40" s="18"/>
      <c r="H40" s="22"/>
      <c r="I40" s="18"/>
    </row>
    <row r="41" spans="1:10" x14ac:dyDescent="0.25">
      <c r="A41" s="27">
        <f>'header and footers'!A6:I6</f>
        <v>0</v>
      </c>
      <c r="B41" s="27"/>
      <c r="C41" s="27"/>
      <c r="D41" s="27"/>
      <c r="E41" s="27"/>
      <c r="F41" s="27"/>
      <c r="G41" s="27"/>
      <c r="H41" s="27"/>
      <c r="I41" s="27"/>
    </row>
    <row r="42" spans="1:10" x14ac:dyDescent="0.25">
      <c r="A42" s="27">
        <f>'header and footers'!A7:I7</f>
        <v>0</v>
      </c>
      <c r="B42" s="27"/>
      <c r="C42" s="27"/>
      <c r="D42" s="27"/>
      <c r="E42" s="27"/>
      <c r="F42" s="27"/>
      <c r="G42" s="27"/>
      <c r="H42" s="27"/>
      <c r="I42" s="27"/>
    </row>
    <row r="43" spans="1:10" x14ac:dyDescent="0.25">
      <c r="A43" s="18" t="str">
        <f>"**"&amp;'header and footers'!A8:I8</f>
        <v>**</v>
      </c>
      <c r="B43" s="24"/>
      <c r="C43" s="24"/>
      <c r="D43" s="24"/>
      <c r="E43" s="25"/>
      <c r="F43" s="24"/>
      <c r="G43" s="24"/>
      <c r="H43" s="24"/>
      <c r="I43" s="24"/>
    </row>
    <row r="44" spans="1:10" x14ac:dyDescent="0.25">
      <c r="A44" s="27">
        <f>'header and footers'!A9:I9</f>
        <v>0</v>
      </c>
      <c r="B44" s="27"/>
      <c r="C44" s="27"/>
      <c r="D44" s="27"/>
      <c r="E44" s="27"/>
      <c r="F44" s="27"/>
      <c r="G44" s="27"/>
      <c r="H44" s="27"/>
      <c r="I44" s="27"/>
    </row>
    <row r="45" spans="1:10" x14ac:dyDescent="0.25">
      <c r="A45" s="27">
        <f>'header and footers'!A10:I10</f>
        <v>0</v>
      </c>
      <c r="B45" s="27"/>
      <c r="C45" s="27"/>
      <c r="D45" s="27"/>
      <c r="E45" s="27"/>
      <c r="F45" s="27"/>
      <c r="G45" s="27"/>
      <c r="H45" s="27"/>
      <c r="I45" s="27"/>
    </row>
  </sheetData>
  <mergeCells count="8">
    <mergeCell ref="A44:I44"/>
    <mergeCell ref="A45:I45"/>
    <mergeCell ref="A1:I1"/>
    <mergeCell ref="A2:I2"/>
    <mergeCell ref="A3:I3"/>
    <mergeCell ref="A4:I4"/>
    <mergeCell ref="A41:I41"/>
    <mergeCell ref="A42:I42"/>
  </mergeCells>
  <conditionalFormatting sqref="C13:I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workbookViewId="0">
      <selection activeCell="C26" sqref="C26"/>
    </sheetView>
  </sheetViews>
  <sheetFormatPr defaultColWidth="9.140625" defaultRowHeight="15" x14ac:dyDescent="0.25"/>
  <cols>
    <col min="1" max="1" width="20.7109375" style="11" customWidth="1"/>
    <col min="2" max="2" width="6.7109375" style="11" bestFit="1" customWidth="1"/>
    <col min="3" max="7" width="18.7109375" style="11" customWidth="1"/>
    <col min="8" max="10" width="12.140625" style="11" customWidth="1"/>
    <col min="11" max="16384" width="9.140625" style="11"/>
  </cols>
  <sheetData>
    <row r="1" spans="1:10" x14ac:dyDescent="0.25">
      <c r="A1" s="28" t="s">
        <v>78</v>
      </c>
      <c r="B1" s="28"/>
      <c r="C1" s="28"/>
      <c r="D1" s="28"/>
      <c r="E1" s="28"/>
      <c r="F1" s="28"/>
      <c r="G1" s="28"/>
      <c r="H1" s="6"/>
      <c r="I1" s="6"/>
      <c r="J1" s="6"/>
    </row>
    <row r="2" spans="1:10" x14ac:dyDescent="0.25">
      <c r="A2" s="28" t="s">
        <v>63</v>
      </c>
      <c r="B2" s="28"/>
      <c r="C2" s="28"/>
      <c r="D2" s="28"/>
      <c r="E2" s="28"/>
      <c r="F2" s="28"/>
      <c r="G2" s="28"/>
      <c r="H2" s="6"/>
      <c r="I2" s="6"/>
      <c r="J2" s="6"/>
    </row>
    <row r="3" spans="1:10" x14ac:dyDescent="0.25">
      <c r="A3" s="28" t="s">
        <v>73</v>
      </c>
      <c r="B3" s="28"/>
      <c r="C3" s="28"/>
      <c r="D3" s="28"/>
      <c r="E3" s="28"/>
      <c r="F3" s="28"/>
      <c r="G3" s="28"/>
      <c r="H3" s="6"/>
      <c r="I3" s="6"/>
      <c r="J3" s="6"/>
    </row>
    <row r="4" spans="1:10" x14ac:dyDescent="0.25">
      <c r="A4" s="28" t="str">
        <f>'header and footers'!A2</f>
        <v>Through March 2018</v>
      </c>
      <c r="B4" s="28"/>
      <c r="C4" s="28"/>
      <c r="D4" s="28"/>
      <c r="E4" s="28"/>
      <c r="F4" s="28"/>
      <c r="G4" s="28"/>
      <c r="H4" s="6"/>
      <c r="I4" s="6"/>
      <c r="J4" s="6"/>
    </row>
    <row r="5" spans="1:10" x14ac:dyDescent="0.25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0" t="s">
        <v>46</v>
      </c>
      <c r="B7" s="5"/>
      <c r="C7" s="12" t="s">
        <v>58</v>
      </c>
      <c r="D7" s="29" t="s">
        <v>82</v>
      </c>
      <c r="E7" s="29"/>
      <c r="F7" s="12" t="s">
        <v>49</v>
      </c>
      <c r="G7" s="12" t="s">
        <v>80</v>
      </c>
    </row>
    <row r="8" spans="1:10" x14ac:dyDescent="0.25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25">
      <c r="A9" s="6"/>
      <c r="B9" s="5"/>
      <c r="C9" s="12" t="s">
        <v>54</v>
      </c>
      <c r="D9" s="29" t="s">
        <v>81</v>
      </c>
      <c r="E9" s="29"/>
      <c r="F9" s="12" t="s">
        <v>56</v>
      </c>
      <c r="G9" s="12" t="s">
        <v>60</v>
      </c>
    </row>
    <row r="10" spans="1:10" x14ac:dyDescent="0.25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25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25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25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25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25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25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25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25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25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25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25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25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25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25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25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25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25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25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25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25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25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25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25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25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25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25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85</v>
      </c>
    </row>
    <row r="40" spans="1:10" x14ac:dyDescent="0.25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H26" sqref="H26"/>
    </sheetView>
  </sheetViews>
  <sheetFormatPr defaultRowHeight="15" x14ac:dyDescent="0.25"/>
  <sheetData>
    <row spans="2:7" x14ac:dyDescent="0.25" outlineLevel="0" r="1">
      <c r="B1" t="s">
        <v>74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14555</v>
      </c>
      <c r="C4" s="2">
        <v>47225</v>
      </c>
      <c r="D4" s="2">
        <v>325302</v>
      </c>
      <c r="E4" s="2">
        <v>388688</v>
      </c>
      <c r="F4" s="2">
        <v>200</v>
      </c>
      <c r="G4" s="2">
        <v>1606</v>
      </c>
    </row>
    <row spans="2:7" x14ac:dyDescent="0.25" outlineLevel="0" r="5">
      <c r="B5" s="2">
        <v>1035</v>
      </c>
      <c r="C5" s="2">
        <v>2262</v>
      </c>
      <c r="D5" s="2">
        <v>24540</v>
      </c>
      <c r="E5" s="2">
        <v>27915</v>
      </c>
      <c r="F5" s="2">
        <v>35</v>
      </c>
      <c r="G5" s="2">
        <v>78</v>
      </c>
    </row>
    <row spans="2:7" x14ac:dyDescent="0.25" outlineLevel="0" r="6">
      <c r="B6" s="2">
        <v>1100</v>
      </c>
      <c r="C6" s="2">
        <v>3240</v>
      </c>
      <c r="D6" s="2">
        <v>19409</v>
      </c>
      <c r="E6" s="2">
        <v>23800</v>
      </c>
      <c r="F6" s="2">
        <v>27</v>
      </c>
      <c r="G6" s="2">
        <v>51</v>
      </c>
    </row>
    <row spans="2:7" x14ac:dyDescent="0.25" outlineLevel="0" r="7">
      <c r="B7" s="2">
        <v>1334</v>
      </c>
      <c r="C7" s="2">
        <v>2201</v>
      </c>
      <c r="D7" s="2">
        <v>20285</v>
      </c>
      <c r="E7" s="2">
        <v>23899</v>
      </c>
      <c r="F7" s="2">
        <v>18</v>
      </c>
      <c r="G7" s="2">
        <v>79</v>
      </c>
    </row>
    <row spans="2:7" x14ac:dyDescent="0.25" outlineLevel="0" r="8">
      <c r="B8" s="2">
        <v>361</v>
      </c>
      <c r="C8" s="2">
        <v>1859</v>
      </c>
      <c r="D8" s="2">
        <v>11165</v>
      </c>
      <c r="E8" s="2">
        <v>13399</v>
      </c>
      <c r="F8" s="2"/>
      <c r="G8" s="2">
        <v>14</v>
      </c>
    </row>
    <row spans="2:7" x14ac:dyDescent="0.25" outlineLevel="0" r="9">
      <c r="B9" s="2">
        <v>274</v>
      </c>
      <c r="C9" s="2">
        <v>716</v>
      </c>
      <c r="D9" s="2">
        <v>7592</v>
      </c>
      <c r="E9" s="2">
        <v>8636</v>
      </c>
      <c r="F9" s="2">
        <v>11</v>
      </c>
      <c r="G9" s="2">
        <v>54</v>
      </c>
    </row>
    <row spans="2:7" x14ac:dyDescent="0.25" outlineLevel="0" r="10">
      <c r="B10" s="2">
        <v>476</v>
      </c>
      <c r="C10" s="2">
        <v>1275</v>
      </c>
      <c r="D10" s="2">
        <v>8369</v>
      </c>
      <c r="E10" s="2">
        <v>10138</v>
      </c>
      <c r="F10" s="2">
        <v>11</v>
      </c>
      <c r="G10" s="2">
        <v>18</v>
      </c>
    </row>
    <row spans="2:7" x14ac:dyDescent="0.25" outlineLevel="0" r="11">
      <c r="B11" s="2">
        <v>482</v>
      </c>
      <c r="C11" s="2">
        <v>1851</v>
      </c>
      <c r="D11" s="2">
        <v>13931</v>
      </c>
      <c r="E11" s="2">
        <v>16344</v>
      </c>
      <c r="F11" s="2"/>
      <c r="G11" s="2">
        <v>80</v>
      </c>
    </row>
    <row spans="2:7" x14ac:dyDescent="0.25" outlineLevel="0" r="12">
      <c r="B12" s="2">
        <v>1677</v>
      </c>
      <c r="C12" s="2">
        <v>4968</v>
      </c>
      <c r="D12" s="2">
        <v>35182</v>
      </c>
      <c r="E12" s="2">
        <v>41894</v>
      </c>
      <c r="F12" s="2">
        <v>13</v>
      </c>
      <c r="G12" s="2">
        <v>67</v>
      </c>
    </row>
    <row spans="2:7" x14ac:dyDescent="0.25" outlineLevel="0" r="13">
      <c r="B13" s="2">
        <v>424</v>
      </c>
      <c r="C13" s="2">
        <v>1389</v>
      </c>
      <c r="D13" s="2">
        <v>9618</v>
      </c>
      <c r="E13" s="2">
        <v>11448</v>
      </c>
      <c r="F13" s="2"/>
      <c r="G13" s="2">
        <v>17</v>
      </c>
    </row>
    <row spans="2:7" x14ac:dyDescent="0.25" outlineLevel="0" r="14">
      <c r="B14" s="2">
        <v>340</v>
      </c>
      <c r="C14" s="2">
        <v>1645</v>
      </c>
      <c r="D14" s="2">
        <v>9551</v>
      </c>
      <c r="E14" s="2">
        <v>11590</v>
      </c>
      <c r="F14" s="2">
        <v>0</v>
      </c>
      <c r="G14" s="2">
        <v>54</v>
      </c>
    </row>
    <row spans="2:7" x14ac:dyDescent="0.25" outlineLevel="0" r="15">
      <c r="B15" s="2">
        <v>463</v>
      </c>
      <c r="C15" s="2">
        <v>1165</v>
      </c>
      <c r="D15" s="2">
        <v>8144</v>
      </c>
      <c r="E15" s="2">
        <v>9812</v>
      </c>
      <c r="F15" s="2"/>
      <c r="G15" s="2">
        <v>40</v>
      </c>
    </row>
    <row spans="2:7" x14ac:dyDescent="0.25" outlineLevel="0" r="16">
      <c r="B16" s="2">
        <v>1508</v>
      </c>
      <c r="C16" s="2">
        <v>3470</v>
      </c>
      <c r="D16" s="2">
        <v>25136</v>
      </c>
      <c r="E16" s="2">
        <v>30332</v>
      </c>
      <c r="F16" s="2">
        <v>14</v>
      </c>
      <c r="G16" s="2">
        <v>218</v>
      </c>
    </row>
    <row spans="2:7" x14ac:dyDescent="0.25" outlineLevel="0" r="17">
      <c r="B17" s="2">
        <v>476</v>
      </c>
      <c r="C17" s="2">
        <v>3275</v>
      </c>
      <c r="D17" s="2">
        <v>19828</v>
      </c>
      <c r="E17" s="2">
        <v>23854</v>
      </c>
      <c r="F17" s="2"/>
      <c r="G17" s="2">
        <v>275</v>
      </c>
    </row>
    <row spans="2:7" x14ac:dyDescent="0.25" outlineLevel="0" r="18">
      <c r="B18" s="2">
        <v>255</v>
      </c>
      <c r="C18" s="2">
        <v>337</v>
      </c>
      <c r="D18" s="2">
        <v>3773</v>
      </c>
      <c r="E18" s="2">
        <v>4389</v>
      </c>
      <c r="F18" s="2"/>
      <c r="G18" s="2">
        <v>24</v>
      </c>
    </row>
    <row spans="2:7" x14ac:dyDescent="0.25" outlineLevel="0" r="19">
      <c r="B19" s="2">
        <v>604</v>
      </c>
      <c r="C19" s="2">
        <v>2283</v>
      </c>
      <c r="D19" s="2">
        <v>15287</v>
      </c>
      <c r="E19" s="2">
        <v>18308</v>
      </c>
      <c r="F19" s="2"/>
      <c r="G19" s="2">
        <v>134</v>
      </c>
    </row>
    <row spans="2:7" x14ac:dyDescent="0.25" outlineLevel="0" r="20">
      <c r="B20" s="2">
        <v>815</v>
      </c>
      <c r="C20" s="2">
        <v>4201</v>
      </c>
      <c r="D20" s="2">
        <v>29984</v>
      </c>
      <c r="E20" s="2">
        <v>35058</v>
      </c>
      <c r="F20" s="2">
        <v>18</v>
      </c>
      <c r="G20" s="2">
        <v>58</v>
      </c>
    </row>
    <row spans="2:7" x14ac:dyDescent="0.25" outlineLevel="0" r="21">
      <c r="B21" s="2">
        <v>435</v>
      </c>
      <c r="C21" s="2">
        <v>1948</v>
      </c>
      <c r="D21" s="2">
        <v>12237</v>
      </c>
      <c r="E21" s="2">
        <v>14652</v>
      </c>
      <c r="F21" s="2"/>
      <c r="G21" s="2">
        <v>32</v>
      </c>
    </row>
    <row spans="2:7" x14ac:dyDescent="0.25" outlineLevel="0" r="22">
      <c r="B22" s="2">
        <v>803</v>
      </c>
      <c r="C22" s="2">
        <v>2585</v>
      </c>
      <c r="D22" s="2">
        <v>15754</v>
      </c>
      <c r="E22" s="2">
        <v>19255</v>
      </c>
      <c r="F22" s="2">
        <v>16</v>
      </c>
      <c r="G22" s="2">
        <v>113</v>
      </c>
    </row>
    <row spans="2:7" x14ac:dyDescent="0.25" outlineLevel="0" r="23">
      <c r="B23" s="2">
        <v>712</v>
      </c>
      <c r="C23" s="2">
        <v>2943</v>
      </c>
      <c r="D23" s="2">
        <v>13247</v>
      </c>
      <c r="E23" s="2">
        <v>16965</v>
      </c>
      <c r="F23" s="2"/>
      <c r="G23" s="2">
        <v>63</v>
      </c>
    </row>
    <row spans="2:7" x14ac:dyDescent="0.25" outlineLevel="0" r="24">
      <c r="B24" s="2">
        <v>667</v>
      </c>
      <c r="C24" s="2">
        <v>2423</v>
      </c>
      <c r="D24" s="2">
        <v>14090</v>
      </c>
      <c r="E24" s="2">
        <v>17231</v>
      </c>
      <c r="F24" s="2">
        <v>14</v>
      </c>
      <c r="G24" s="2">
        <v>51</v>
      </c>
    </row>
    <row spans="2:7" s="4" customFormat="1" x14ac:dyDescent="0.25" outlineLevel="0" r="25">
      <c r="B25" s="2">
        <v>314</v>
      </c>
      <c r="C25" s="2">
        <v>1189</v>
      </c>
      <c r="D25" s="2">
        <v>8180</v>
      </c>
      <c r="E25" s="2">
        <v>9769</v>
      </c>
      <c r="F25" s="2"/>
      <c r="G25" s="2">
        <v>86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7171</v>
      </c>
      <c r="C30" s="2">
        <v>47225</v>
      </c>
      <c r="D30" s="2">
        <v>3797</v>
      </c>
      <c r="E30" s="2">
        <v>980</v>
      </c>
      <c r="F30" s="2">
        <v>59220</v>
      </c>
      <c r="G30" s="2"/>
    </row>
    <row spans="2:7" x14ac:dyDescent="0.25" outlineLevel="0" r="31">
      <c r="B31" s="2">
        <v>575</v>
      </c>
      <c r="C31" s="2">
        <v>2262</v>
      </c>
      <c r="D31" s="2">
        <v>243</v>
      </c>
      <c r="E31" s="2">
        <v>93</v>
      </c>
      <c r="F31" s="2">
        <v>3173</v>
      </c>
      <c r="G31" s="2"/>
    </row>
    <row spans="2:7" x14ac:dyDescent="0.25" outlineLevel="0" r="32">
      <c r="B32" s="2">
        <v>405</v>
      </c>
      <c r="C32" s="2">
        <v>3240</v>
      </c>
      <c r="D32" s="2">
        <v>316</v>
      </c>
      <c r="E32" s="2">
        <v>51</v>
      </c>
      <c r="F32" s="2">
        <v>4012</v>
      </c>
      <c r="G32" s="2"/>
    </row>
    <row spans="2:7" x14ac:dyDescent="0.25" outlineLevel="0" r="33">
      <c r="B33" s="2">
        <v>619</v>
      </c>
      <c r="C33" s="2">
        <v>2201</v>
      </c>
      <c r="D33" s="2">
        <v>401</v>
      </c>
      <c r="E33" s="2">
        <v>21</v>
      </c>
      <c r="F33" s="2">
        <v>3242</v>
      </c>
      <c r="G33" s="2"/>
    </row>
    <row spans="2:7" x14ac:dyDescent="0.25" outlineLevel="0" r="34">
      <c r="B34" s="2">
        <v>155</v>
      </c>
      <c r="C34" s="2">
        <v>1859</v>
      </c>
      <c r="D34" s="2">
        <v>175</v>
      </c>
      <c r="E34" s="2">
        <v>12</v>
      </c>
      <c r="F34" s="2">
        <v>2201</v>
      </c>
      <c r="G34" s="2"/>
    </row>
    <row spans="2:7" x14ac:dyDescent="0.25" outlineLevel="0" r="35">
      <c r="B35" s="2">
        <v>65</v>
      </c>
      <c r="C35" s="2">
        <v>716</v>
      </c>
      <c r="D35" s="2">
        <v>49</v>
      </c>
      <c r="E35" s="2"/>
      <c r="F35" s="2">
        <v>840</v>
      </c>
      <c r="G35" s="2"/>
    </row>
    <row spans="2:7" x14ac:dyDescent="0.25" outlineLevel="0" r="36">
      <c r="B36" s="2">
        <v>294</v>
      </c>
      <c r="C36" s="2">
        <v>1275</v>
      </c>
      <c r="D36" s="2">
        <v>151</v>
      </c>
      <c r="E36" s="2">
        <v>14</v>
      </c>
      <c r="F36" s="2">
        <v>1734</v>
      </c>
      <c r="G36" s="2"/>
    </row>
    <row spans="2:7" x14ac:dyDescent="0.25" outlineLevel="0" r="37">
      <c r="B37" s="2">
        <v>159</v>
      </c>
      <c r="C37" s="2">
        <v>1851</v>
      </c>
      <c r="D37" s="2">
        <v>57</v>
      </c>
      <c r="E37" s="2"/>
      <c r="F37" s="2">
        <v>2070</v>
      </c>
      <c r="G37" s="2"/>
    </row>
    <row spans="2:7" x14ac:dyDescent="0.25" outlineLevel="0" r="38">
      <c r="B38" s="2">
        <v>889</v>
      </c>
      <c r="C38" s="2">
        <v>4968</v>
      </c>
      <c r="D38" s="2">
        <v>526</v>
      </c>
      <c r="E38" s="2">
        <v>13</v>
      </c>
      <c r="F38" s="2">
        <v>6396</v>
      </c>
      <c r="G38" s="2"/>
    </row>
    <row spans="2:7" x14ac:dyDescent="0.25" outlineLevel="0" r="39">
      <c r="B39" s="2">
        <v>171</v>
      </c>
      <c r="C39" s="2">
        <v>1389</v>
      </c>
      <c r="D39" s="2">
        <v>57</v>
      </c>
      <c r="E39" s="2"/>
      <c r="F39" s="2">
        <v>1620</v>
      </c>
      <c r="G39" s="2"/>
    </row>
    <row spans="2:7" x14ac:dyDescent="0.25" outlineLevel="0" r="40">
      <c r="B40" s="2">
        <v>153</v>
      </c>
      <c r="C40" s="2">
        <v>1645</v>
      </c>
      <c r="D40" s="2">
        <v>168</v>
      </c>
      <c r="E40" s="2">
        <v>36</v>
      </c>
      <c r="F40" s="2">
        <v>2002</v>
      </c>
      <c r="G40" s="2"/>
    </row>
    <row spans="2:7" x14ac:dyDescent="0.25" outlineLevel="0" r="41">
      <c r="B41" s="2">
        <v>332</v>
      </c>
      <c r="C41" s="2">
        <v>1165</v>
      </c>
      <c r="D41" s="2">
        <v>81</v>
      </c>
      <c r="E41" s="2">
        <v>11</v>
      </c>
      <c r="F41" s="2">
        <v>1589</v>
      </c>
      <c r="G41" s="2"/>
    </row>
    <row spans="2:7" x14ac:dyDescent="0.25" outlineLevel="0" r="42">
      <c r="B42" s="2">
        <v>757</v>
      </c>
      <c r="C42" s="2">
        <v>3470</v>
      </c>
      <c r="D42" s="2">
        <v>90</v>
      </c>
      <c r="E42" s="2">
        <v>224</v>
      </c>
      <c r="F42" s="2">
        <v>4541</v>
      </c>
      <c r="G42" s="2"/>
    </row>
    <row spans="2:7" x14ac:dyDescent="0.25" outlineLevel="0" r="43">
      <c r="B43" s="2">
        <v>261</v>
      </c>
      <c r="C43" s="2">
        <v>3275</v>
      </c>
      <c r="D43" s="2">
        <v>26</v>
      </c>
      <c r="E43" s="2"/>
      <c r="F43" s="2">
        <v>3570</v>
      </c>
      <c r="G43" s="2"/>
    </row>
    <row spans="2:7" x14ac:dyDescent="0.25" outlineLevel="0" r="44">
      <c r="B44" s="2">
        <v>123</v>
      </c>
      <c r="C44" s="2">
        <v>337</v>
      </c>
      <c r="D44" s="2">
        <v>31</v>
      </c>
      <c r="E44" s="2"/>
      <c r="F44" s="2">
        <v>490</v>
      </c>
      <c r="G44" s="2"/>
    </row>
    <row spans="2:7" x14ac:dyDescent="0.25" outlineLevel="0" r="45">
      <c r="B45" s="2">
        <v>458</v>
      </c>
      <c r="C45" s="2">
        <v>2283</v>
      </c>
      <c r="D45" s="2">
        <v>114</v>
      </c>
      <c r="E45" s="2"/>
      <c r="F45" s="2">
        <v>2860</v>
      </c>
      <c r="G45" s="2"/>
    </row>
    <row spans="2:7" x14ac:dyDescent="0.25" outlineLevel="0" r="46">
      <c r="B46" s="2">
        <v>384</v>
      </c>
      <c r="C46" s="2">
        <v>4201</v>
      </c>
      <c r="D46" s="2">
        <v>287</v>
      </c>
      <c r="E46" s="2">
        <v>335</v>
      </c>
      <c r="F46" s="2">
        <v>5207</v>
      </c>
      <c r="G46" s="2"/>
    </row>
    <row spans="2:7" x14ac:dyDescent="0.25" outlineLevel="0" r="47">
      <c r="B47" s="2">
        <v>219</v>
      </c>
      <c r="C47" s="2">
        <v>1948</v>
      </c>
      <c r="D47" s="2">
        <v>297</v>
      </c>
      <c r="E47" s="2">
        <v>46</v>
      </c>
      <c r="F47" s="2">
        <v>2510</v>
      </c>
      <c r="G47" s="2"/>
    </row>
    <row spans="2:7" x14ac:dyDescent="0.25" outlineLevel="0" r="48">
      <c r="B48" s="2">
        <v>230</v>
      </c>
      <c r="C48" s="2">
        <v>2585</v>
      </c>
      <c r="D48" s="2">
        <v>527</v>
      </c>
      <c r="E48" s="2">
        <v>75</v>
      </c>
      <c r="F48" s="2">
        <v>3417</v>
      </c>
      <c r="G48" s="2"/>
    </row>
    <row spans="2:7" x14ac:dyDescent="0.25" outlineLevel="0" r="49">
      <c r="B49" s="2">
        <v>468</v>
      </c>
      <c r="C49" s="2">
        <v>2943</v>
      </c>
      <c r="D49" s="2">
        <v>51</v>
      </c>
      <c r="E49" s="2">
        <v>12</v>
      </c>
      <c r="F49" s="2">
        <v>3474</v>
      </c>
      <c r="G49" s="2"/>
    </row>
    <row spans="2:7" x14ac:dyDescent="0.25" outlineLevel="0" r="50">
      <c r="B50" s="2">
        <v>320</v>
      </c>
      <c r="C50" s="2">
        <v>2423</v>
      </c>
      <c r="D50" s="2">
        <v>128</v>
      </c>
      <c r="E50" s="2"/>
      <c r="F50" s="2">
        <v>2870</v>
      </c>
      <c r="G50" s="2"/>
    </row>
    <row spans="2:7" x14ac:dyDescent="0.25" outlineLevel="0" r="51">
      <c r="B51" s="2">
        <v>134</v>
      </c>
      <c r="C51" s="2">
        <v>1189</v>
      </c>
      <c r="D51" s="2">
        <v>22</v>
      </c>
      <c r="E51" s="2">
        <v>25</v>
      </c>
      <c r="F51" s="2">
        <v>1370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16" sqref="A16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1" t="inlineStr">
        <is>
          <t>Through February 2022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Total number of Diagnosis &amp; Evaluation consumers (Status 0) not yet 36 months old: 7,171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Total number of active consumers (Status 2) who are not yet 36 months old: 1,006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 t="inlineStr">
        <is>
          <t> 3,797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A9" s="3" t="inlineStr">
        <is>
          <t>Report run date: Friday, March 4, 2022</t>
        </is>
      </c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A10" s="3" t="inlineStr">
        <is>
          <t>Data set: CM202203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2022-03-04T23:55:00Z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