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codeName="{B6124F1A-AFFB-F854-7757-9A1D4C6FC43C}"/>
  <workbookPr codeName="ThisWorkbook" defaultThemeVersion="124226"/>
  <mc:AlternateContent xmlns:mc="http://schemas.openxmlformats.org/markup-compatibility/2006">
    <mc:Choice Requires="x15">
      <x15ac:absPath xmlns:x15ac="http://schemas.microsoft.com/office/spreadsheetml/2010/11/ac" url="G:\PROSVC2\RATES\MINIMUM WAGE\Minimum Wage 2023\MW 2023 Worksheets\protected versions\"/>
    </mc:Choice>
  </mc:AlternateContent>
  <xr:revisionPtr revIDLastSave="0" documentId="13_ncr:1_{079AD023-6154-49FD-B7D2-7CC64A71D621}" xr6:coauthVersionLast="47" xr6:coauthVersionMax="47" xr10:uidLastSave="{00000000-0000-0000-0000-000000000000}"/>
  <bookViews>
    <workbookView xWindow="-120" yWindow="-120" windowWidth="29040" windowHeight="17640" tabRatio="787" xr2:uid="{00000000-000D-0000-FFFF-FFFF00000000}"/>
  </bookViews>
  <sheets>
    <sheet name="Vendor Worksheet Instructions" sheetId="5" r:id="rId1"/>
    <sheet name="Vendor Worksheet" sheetId="10" r:id="rId2"/>
    <sheet name="Certification Instructions" sheetId="16" r:id="rId3"/>
    <sheet name="Vendor Summary &amp; Certification" sheetId="15" r:id="rId4"/>
  </sheets>
  <externalReferences>
    <externalReference r:id="rId5"/>
  </externalReferences>
  <definedNames>
    <definedName name="Daily" localSheetId="2">'[1]Vendor Worksheet'!$H$21</definedName>
    <definedName name="Daily">'Vendor Worksheet'!$H$23</definedName>
    <definedName name="_xlnm.Print_Area" localSheetId="1">'Vendor Worksheet'!$A$1:$N$88</definedName>
    <definedName name="_xlnm.Print_Area" localSheetId="0">'Vendor Worksheet Instructions'!$A$1:$J$78</definedName>
    <definedName name="SUBMIT" localSheetId="1">#REF!</definedName>
    <definedName name="SUBMI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9" i="10" l="1"/>
  <c r="H78" i="10"/>
  <c r="H77"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40" i="10"/>
  <c r="C9" i="15"/>
  <c r="C8" i="15"/>
  <c r="C7" i="15"/>
  <c r="C6" i="15"/>
  <c r="H87" i="10" l="1"/>
  <c r="C32" i="15"/>
  <c r="C29" i="15"/>
  <c r="F70" i="10" l="1"/>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H63" i="10" l="1"/>
  <c r="G63" i="10"/>
  <c r="H65" i="10"/>
  <c r="G65" i="10"/>
  <c r="H47" i="10"/>
  <c r="G47" i="10"/>
  <c r="H56" i="10"/>
  <c r="G56" i="10"/>
  <c r="H42" i="10"/>
  <c r="G42" i="10"/>
  <c r="H66" i="10"/>
  <c r="G66" i="10"/>
  <c r="H59" i="10"/>
  <c r="G59" i="10"/>
  <c r="H67" i="10"/>
  <c r="G67" i="10"/>
  <c r="H41" i="10"/>
  <c r="G41" i="10"/>
  <c r="H50" i="10"/>
  <c r="G50" i="10"/>
  <c r="H68" i="10"/>
  <c r="G68" i="10"/>
  <c r="H48" i="10"/>
  <c r="G48" i="10"/>
  <c r="H49" i="10"/>
  <c r="G49" i="10"/>
  <c r="H43" i="10"/>
  <c r="G43" i="10"/>
  <c r="H45" i="10"/>
  <c r="G45" i="10"/>
  <c r="H53" i="10"/>
  <c r="G53" i="10"/>
  <c r="H61" i="10"/>
  <c r="G61" i="10"/>
  <c r="H69" i="10"/>
  <c r="G69" i="10"/>
  <c r="H55" i="10"/>
  <c r="G55" i="10"/>
  <c r="H64" i="10"/>
  <c r="G64" i="10"/>
  <c r="H57" i="10"/>
  <c r="G57" i="10"/>
  <c r="H58" i="10"/>
  <c r="G58" i="10"/>
  <c r="H51" i="10"/>
  <c r="G51" i="10"/>
  <c r="H44" i="10"/>
  <c r="G44" i="10"/>
  <c r="H52" i="10"/>
  <c r="G52" i="10"/>
  <c r="H60" i="10"/>
  <c r="G60" i="10"/>
  <c r="H46" i="10"/>
  <c r="G46" i="10"/>
  <c r="H54" i="10"/>
  <c r="G54" i="10"/>
  <c r="H62" i="10"/>
  <c r="G62" i="10"/>
  <c r="H70" i="10"/>
  <c r="G70" i="10"/>
  <c r="G40" i="10"/>
  <c r="H40" i="10"/>
  <c r="K66" i="10" l="1"/>
  <c r="M66" i="10" s="1"/>
  <c r="K62" i="10"/>
  <c r="M62" i="10" s="1"/>
  <c r="K52" i="10"/>
  <c r="M52" i="10" s="1"/>
  <c r="K57" i="10"/>
  <c r="M57" i="10" s="1"/>
  <c r="K61" i="10"/>
  <c r="M61" i="10" s="1"/>
  <c r="K49" i="10"/>
  <c r="M49" i="10" s="1"/>
  <c r="K63" i="10"/>
  <c r="M63" i="10" s="1"/>
  <c r="K41" i="10"/>
  <c r="M41" i="10" s="1"/>
  <c r="K42" i="10"/>
  <c r="M42" i="10" s="1"/>
  <c r="K55" i="10"/>
  <c r="M55" i="10" s="1"/>
  <c r="K54" i="10"/>
  <c r="M54" i="10" s="1"/>
  <c r="K44" i="10"/>
  <c r="M44" i="10" s="1"/>
  <c r="K64" i="10"/>
  <c r="M64" i="10" s="1"/>
  <c r="K53" i="10"/>
  <c r="M53" i="10" s="1"/>
  <c r="K48" i="10"/>
  <c r="M48" i="10" s="1"/>
  <c r="K67" i="10"/>
  <c r="M67" i="10" s="1"/>
  <c r="K56" i="10"/>
  <c r="M56" i="10" s="1"/>
  <c r="K70" i="10"/>
  <c r="M70" i="10" s="1"/>
  <c r="K60" i="10"/>
  <c r="M60" i="10" s="1"/>
  <c r="K58" i="10"/>
  <c r="M58" i="10" s="1"/>
  <c r="K69" i="10"/>
  <c r="M69" i="10" s="1"/>
  <c r="K43" i="10"/>
  <c r="M43" i="10" s="1"/>
  <c r="K50" i="10"/>
  <c r="M50" i="10" s="1"/>
  <c r="K65" i="10"/>
  <c r="M65" i="10" s="1"/>
  <c r="K40" i="10"/>
  <c r="M40" i="10" s="1"/>
  <c r="K51" i="10"/>
  <c r="M51" i="10" s="1"/>
  <c r="K59" i="10"/>
  <c r="M59" i="10" s="1"/>
  <c r="K47" i="10"/>
  <c r="M47" i="10" s="1"/>
  <c r="K46" i="10"/>
  <c r="M46" i="10" s="1"/>
  <c r="K45" i="10"/>
  <c r="M45" i="10" s="1"/>
  <c r="K68" i="10"/>
  <c r="M68" i="10" s="1"/>
  <c r="K71" i="10" l="1"/>
  <c r="C16" i="10"/>
  <c r="C12" i="10" l="1"/>
  <c r="E16" i="10" l="1"/>
  <c r="E12" i="10"/>
  <c r="C20" i="10" l="1"/>
  <c r="E20" i="10" l="1"/>
  <c r="A49" i="10" l="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L71" i="10" l="1"/>
  <c r="M71" i="10" l="1"/>
  <c r="C24" i="10" s="1"/>
  <c r="C25" i="10" l="1"/>
  <c r="C31" i="15" s="1"/>
  <c r="C30" i="15"/>
</calcChain>
</file>

<file path=xl/sharedStrings.xml><?xml version="1.0" encoding="utf-8"?>
<sst xmlns="http://schemas.openxmlformats.org/spreadsheetml/2006/main" count="264" uniqueCount="208">
  <si>
    <t>Current Rate:</t>
  </si>
  <si>
    <t>Vendor Number:</t>
  </si>
  <si>
    <t>Unit Type:</t>
  </si>
  <si>
    <t>Proposed New Rate:</t>
  </si>
  <si>
    <t>Proposed Rate Change:</t>
  </si>
  <si>
    <t>Service Code:</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</si>
  <si>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</si>
  <si>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</si>
  <si>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</si>
  <si>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</si>
  <si>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</si>
  <si>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</si>
  <si>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</si>
  <si>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</si>
  <si>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</si>
  <si>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</si>
  <si>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</si>
  <si>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</si>
  <si>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</si>
  <si>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</si>
  <si>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</si>
  <si>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</si>
  <si>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</si>
  <si>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</si>
  <si>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</si>
  <si>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three-digit Service Code.</t>
  </si>
  <si>
    <t>Select the Vendoring Regional Center from the drop-down list.</t>
  </si>
  <si>
    <t>Column A</t>
  </si>
  <si>
    <t>Column B</t>
  </si>
  <si>
    <t>Column H</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</si>
  <si>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</si>
  <si>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</si>
  <si>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</si>
  <si>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</si>
  <si>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</si>
  <si>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</si>
  <si>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6</t>
  </si>
  <si>
    <t>Service Provider Name</t>
  </si>
  <si>
    <t>Vendor Number</t>
  </si>
  <si>
    <t>Service Code</t>
  </si>
  <si>
    <t>Staffing Ratio</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</si>
  <si>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</si>
  <si>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</si>
  <si>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</si>
  <si>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</si>
  <si>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</si>
  <si>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</si>
  <si>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</si>
  <si>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</si>
  <si>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</si>
  <si>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</si>
  <si>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</si>
  <si>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</si>
  <si>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</si>
  <si>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</si>
  <si>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Totals</t>
  </si>
  <si>
    <t>Select Regional Center from Drop Down Menu:</t>
  </si>
  <si>
    <t>Select Regional Center:</t>
  </si>
  <si>
    <t>Please enter the Staffing Ratio.</t>
  </si>
  <si>
    <t>Column I</t>
  </si>
  <si>
    <t>Column J</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</si>
  <si>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</si>
  <si>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</si>
  <si>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</si>
  <si>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</si>
  <si>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</si>
  <si>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</si>
  <si>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</si>
  <si>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</si>
  <si>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</si>
  <si>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</si>
  <si>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</si>
  <si>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</si>
  <si>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</si>
  <si>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</si>
  <si>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</si>
  <si>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</si>
  <si>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</si>
  <si>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</si>
  <si>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</si>
  <si>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</si>
  <si>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</si>
  <si>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</si>
  <si>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</si>
  <si>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Please enter the current Hourly Wage paid to the employee(s) reported during the Review Period.</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</si>
  <si>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</si>
  <si>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</si>
  <si>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</si>
  <si>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</si>
  <si>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</si>
  <si>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</si>
  <si>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</si>
  <si>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</si>
  <si>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</si>
  <si>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</si>
  <si>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</si>
  <si>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Row</t>
  </si>
  <si>
    <t>#</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</si>
  <si>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</si>
  <si>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</si>
  <si>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</si>
  <si>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</si>
  <si>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New Hourly Wage</t>
  </si>
  <si>
    <t>Hourly Wage Change</t>
  </si>
  <si>
    <t>J</t>
  </si>
  <si>
    <t>K</t>
  </si>
  <si>
    <t>Wage Adjustment plus Mandated Payroll Costs</t>
  </si>
  <si>
    <t>Cost of Rate Adjustment 
(3 Month Period)</t>
  </si>
  <si>
    <t>Total Cost of the Minimum Wage Adjustment for the Review Period:</t>
  </si>
  <si>
    <t>Columns D - G</t>
  </si>
  <si>
    <t>Unemploy. Insurance 
as a %</t>
  </si>
  <si>
    <t>Row 10</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</si>
  <si>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</si>
  <si>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t>
  </si>
  <si>
    <t>Number of Units of Services Billed to all Regional Centers for the Review Period:</t>
  </si>
  <si>
    <t>Total Number of Units of Services Billed to all Regional Centers during the 3 month period will calculate automatically here.</t>
  </si>
  <si>
    <t>The cost of the rate adjustment will calculate automatically here.</t>
  </si>
  <si>
    <t>Current Hourly Wage</t>
  </si>
  <si>
    <t>Please enter the Vendor Number.</t>
  </si>
  <si>
    <t>OR</t>
  </si>
  <si>
    <t>25 or less</t>
  </si>
  <si>
    <t>26 or more</t>
  </si>
  <si>
    <t xml:space="preserve">SUMMARY &amp; CERTIFICATION SHEET </t>
  </si>
  <si>
    <t>Number of Employees:</t>
  </si>
  <si>
    <t xml:space="preserve">WORKSHEET INSTRUCTIONS </t>
  </si>
  <si>
    <r>
      <t xml:space="preserve">Select 25 or Less </t>
    </r>
    <r>
      <rPr>
        <b/>
        <sz val="11"/>
        <rFont val="Calibri"/>
        <family val="2"/>
        <scheme val="minor"/>
      </rPr>
      <t xml:space="preserve">OR </t>
    </r>
    <r>
      <rPr>
        <sz val="11"/>
        <rFont val="Calibri"/>
        <family val="2"/>
        <scheme val="minor"/>
      </rPr>
      <t>26 or More Employees from Drop Down:</t>
    </r>
  </si>
  <si>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</si>
  <si>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r>
      <rPr>
        <b/>
        <sz val="11"/>
        <rFont val="Calibri"/>
        <family val="2"/>
        <scheme val="minor"/>
      </rPr>
      <t>DO NOT</t>
    </r>
    <r>
      <rPr>
        <sz val="11"/>
        <rFont val="Calibri"/>
        <family val="2"/>
        <scheme val="minor"/>
      </rPr>
      <t xml:space="preserve"> include staff who are providing these services that are funded by another source, such as through a contract with a school district.  Also, </t>
    </r>
    <r>
      <rPr>
        <b/>
        <sz val="11"/>
        <rFont val="Calibri"/>
        <family val="2"/>
        <scheme val="minor"/>
      </rPr>
      <t>DO NOT</t>
    </r>
    <r>
      <rPr>
        <sz val="11"/>
        <rFont val="Calibri"/>
        <family val="2"/>
        <scheme val="minor"/>
      </rPr>
      <t xml:space="preserve"> include wages paid to consumers while receiving these services or any worker who is paid through other sources such as contract funding. Additionally, </t>
    </r>
    <r>
      <rPr>
        <b/>
        <sz val="11"/>
        <rFont val="Calibri"/>
        <family val="2"/>
        <scheme val="minor"/>
      </rPr>
      <t xml:space="preserve">DO NOT </t>
    </r>
    <r>
      <rPr>
        <sz val="11"/>
        <rFont val="Calibri"/>
        <family val="2"/>
        <scheme val="minor"/>
      </rPr>
      <t xml:space="preserve">include supplemental staff hours that are spent with non-mobile consumers, these hours are reimbursed through the supplemental rate. </t>
    </r>
  </si>
  <si>
    <t>Yes</t>
  </si>
  <si>
    <t>No</t>
  </si>
  <si>
    <t>Please enter the actual Total Hours Worked or Paid During the Review Period by each of the reported employee(s).</t>
  </si>
  <si>
    <t>Hours Worked/Paid During 
3 Month Review Period</t>
  </si>
  <si>
    <t xml:space="preserve"> New Traditional Rate:</t>
  </si>
  <si>
    <t>Cost Allocation:</t>
  </si>
  <si>
    <t>Total:</t>
  </si>
  <si>
    <t xml:space="preserve">Consumers Served Month 1 </t>
  </si>
  <si>
    <t>Consumers Served Month 2</t>
  </si>
  <si>
    <t>Consumers Served Month 3</t>
  </si>
  <si>
    <t>8A</t>
  </si>
  <si>
    <t>8B</t>
  </si>
  <si>
    <t>8C</t>
  </si>
  <si>
    <t>Row 8 (A through C)</t>
  </si>
  <si>
    <t>If less than a 3 month period, Section A Row 4,  Department Staff will adjust the calculation as needed.</t>
  </si>
  <si>
    <r>
      <t xml:space="preserve">These instructions are for the Vendor Worksheet.  After you read these instructions, please go to the “Vendor Worksheet” tab to begin.  You will </t>
    </r>
    <r>
      <rPr>
        <b/>
        <sz val="11"/>
        <rFont val="Calibri"/>
        <family val="2"/>
        <scheme val="minor"/>
      </rPr>
      <t>ONLY</t>
    </r>
    <r>
      <rPr>
        <sz val="11"/>
        <rFont val="Calibri"/>
        <family val="2"/>
        <scheme val="minor"/>
      </rPr>
      <t xml:space="preserve"> be able to fill-in and select from the shaded fields on this worksheet.  The information you submit on this worksheet will be reviewed by the Department of Developmental Services (Department).  If additional information is needed, the Department will contact you.  After the review, the Department will respond to your request accordingly.</t>
    </r>
  </si>
  <si>
    <t xml:space="preserve"> Rate Adjustment:</t>
  </si>
  <si>
    <t>Row 5</t>
  </si>
  <si>
    <r>
      <t>We ask that you save this workbook using your vendor number and service code in the title of the file name.  For example, "H12345 510.xlsm", then email the workbook to the Department at "</t>
    </r>
    <r>
      <rPr>
        <b/>
        <sz val="11"/>
        <rFont val="Calibri"/>
        <family val="2"/>
        <scheme val="minor"/>
      </rPr>
      <t>rateadjustrequest@dds.ca.gov</t>
    </r>
    <r>
      <rPr>
        <sz val="11"/>
        <rFont val="Calibri"/>
        <family val="2"/>
        <scheme val="minor"/>
      </rPr>
      <t>” by hitting the “SUBMIT” button on the bottom of the Vendor Summary &amp; Certification worksheet.  If the workbook is not saved prior to hitting submit, the worksheet will be transmitted as a blank.  Please contact the Department if you do not receive a confirmation email after submitting the workbook.  Also, if your email is NOT Outlook, the "SUBMIT" button will not work.  If this applies to you, please save your workbook and send as an attachment to rateadjustrequest@dds.ca.gov using your email.  Please ensure you submit a copy to the vendoring regional center and to keep copies for your records.</t>
    </r>
  </si>
  <si>
    <r>
      <t xml:space="preserve">You must retain </t>
    </r>
    <r>
      <rPr>
        <b/>
        <sz val="11"/>
        <rFont val="Calibri"/>
        <family val="2"/>
        <scheme val="minor"/>
      </rPr>
      <t>ALL</t>
    </r>
    <r>
      <rPr>
        <sz val="1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</si>
  <si>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rateadjustrequest@dds.ca.gov</t>
  </si>
  <si>
    <t>California Department of Developmental Services</t>
  </si>
  <si>
    <t>Rates and Fiscal Support Section</t>
  </si>
  <si>
    <t>Attention:  Ann Stigelmayer, Assistant Chief</t>
  </si>
  <si>
    <t>P.O. Box 944202</t>
  </si>
  <si>
    <t>Sacramento, CA  94244-2020</t>
  </si>
  <si>
    <t>(916) 654-2300</t>
  </si>
  <si>
    <t>I AGREE</t>
  </si>
  <si>
    <r>
      <t xml:space="preserve">Before clicking submit, please read the certification instructions page and save your workbook using your vendor number. If the workbook is not saved prior to hitting submit, the worksheet will be transmitted as a blank. Please contact the Department if you do not receive a confirmation email after submitting the workbook.  Also, if your email is NOT Outlook, the "SUBMIT" button will not work. If this applies to you, please save your workbook and send as an attachment to </t>
    </r>
    <r>
      <rPr>
        <b/>
        <u/>
        <sz val="12"/>
        <color rgb="FFFF0000"/>
        <rFont val="Calibri"/>
        <family val="2"/>
        <scheme val="minor"/>
      </rPr>
      <t>rateadjustrequest@dds.ca.gov</t>
    </r>
    <r>
      <rPr>
        <b/>
        <sz val="12"/>
        <color rgb="FFFF0000"/>
        <rFont val="Calibri"/>
        <family val="2"/>
        <scheme val="minor"/>
      </rPr>
      <t xml:space="preserve"> using your email. </t>
    </r>
  </si>
  <si>
    <t>Please keep a copy for your records and submit a copy to the vendoring regional center.</t>
  </si>
  <si>
    <t>Enter Total No. of Traditional Service Units for Review Period</t>
  </si>
  <si>
    <t>9A</t>
  </si>
  <si>
    <t>9B</t>
  </si>
  <si>
    <t>9C</t>
  </si>
  <si>
    <t>Row 7</t>
  </si>
  <si>
    <t>Row 9 (A through C)</t>
  </si>
  <si>
    <t>Please enter the number of enrolled consumers who received services using the Traditional Services rate during the selected three month period.</t>
  </si>
  <si>
    <t xml:space="preserve">If applicable, please enter the number of enrolled consumers who received services using the Alternative Services rate during the selected three month period. </t>
  </si>
  <si>
    <t>SECTIONS C:  RATE ADJUSTMENT CALCULATION (Tradtional Services Rate)</t>
  </si>
  <si>
    <t xml:space="preserve">Total wages, payroll taxes, workers' compensation, and other mandated employer costs applicable to the Traditional Services rate will calculate automatically here. </t>
  </si>
  <si>
    <r>
      <t xml:space="preserve">Please select the individual regional center(s) billed in the Review Period and enter the total units billed </t>
    </r>
    <r>
      <rPr>
        <b/>
        <sz val="11"/>
        <rFont val="Calibri"/>
        <family val="2"/>
        <scheme val="minor"/>
      </rPr>
      <t>(USING THE TRADITIONAL SERVICES RATE)</t>
    </r>
    <r>
      <rPr>
        <sz val="11"/>
        <rFont val="Calibri"/>
        <family val="2"/>
        <scheme val="minor"/>
      </rPr>
      <t xml:space="preserve"> in the Review Period for the selected regional center(s).  If you need to list additional regional centers, please click the designated button.</t>
    </r>
  </si>
  <si>
    <t>Were 100% of services provided using the Traditional Services rate?</t>
  </si>
  <si>
    <t>Avg. Number of Enrolled Consumers - Traditional Services</t>
  </si>
  <si>
    <t>Avg. Number of Enrolled Consumers - Alternative Services</t>
  </si>
  <si>
    <t>SECTION C:  RATE ADJUSTMENT CALCULATION (Traditional Services Rate)</t>
  </si>
  <si>
    <t>Traditional Services Rate</t>
  </si>
  <si>
    <t>100% Traditional Services or Traditional/Alternative Services Mix Workbook</t>
  </si>
  <si>
    <r>
      <t xml:space="preserve">Current </t>
    </r>
    <r>
      <rPr>
        <b/>
        <sz val="11"/>
        <rFont val="Calibri"/>
        <family val="2"/>
        <scheme val="minor"/>
      </rPr>
      <t xml:space="preserve">Traditional Services </t>
    </r>
    <r>
      <rPr>
        <b/>
        <sz val="11"/>
        <color theme="1"/>
        <rFont val="Calibri"/>
        <family val="2"/>
        <scheme val="minor"/>
      </rPr>
      <t>Rate:</t>
    </r>
  </si>
  <si>
    <t>SB 3 MINIMUM WAGE 2023 RATE ADJUSTMENT - COMMUNITY-BASED DAY and WORK ACTIVITY PROGRAMS</t>
  </si>
  <si>
    <t xml:space="preserve">By checking the box below, I certify that the information provided to the Department is specific to payroll costs necessary to meet the requirements of the minimum wage increase effective January 1, 2023.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</si>
  <si>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t xml:space="preserve">SB 3 MINIMUM WAGE 2023 RATE ADJUSTMENT - COMMUNITY-BASED DAY and WORK ACTIVITY PROGRAMS </t>
  </si>
  <si>
    <t>Please enter the dates for the beginning and end of a review period of 3 consecutive months from January through December 2022.  If you have been recently vendored and have less than 3 months of payroll and billing data, please enter the dates for an applicable review period of up to 3 months from January through December 2022.</t>
  </si>
  <si>
    <r>
      <t>Employers with 25 or less employees are required to pay the increased minimum wage of 15.50 per hour and Employers with 26 or more employees are required to pay the increased minimum wage of 15.50 per hour, both effective January 1, 2023.  Make selection to indicate that you employ either 25 or less employees or 26 or more employees in total, factoring in all locations and services.  However, only employees/hours worked delivering services under the vendor number/service code above can be included in this rate adjustment request.   Vendors that operate multiple services must submit separate rate adjustment requests for each service and must ensure there is</t>
    </r>
    <r>
      <rPr>
        <sz val="11"/>
        <color rgb="FFFF0000"/>
        <rFont val="Calibri"/>
        <family val="2"/>
        <scheme val="minor"/>
      </rPr>
      <t xml:space="preserve"> </t>
    </r>
    <r>
      <rPr>
        <sz val="11"/>
        <rFont val="Calibri"/>
        <family val="2"/>
        <scheme val="minor"/>
      </rPr>
      <t xml:space="preserve">no duplication of reported employment hours across different services.
</t>
    </r>
  </si>
  <si>
    <t>Effective January 1, 2023 - California Minimum Wage Increases to $15.50 per hour for Service Providers Employing 25 or less Employees AND $15.50 for Service Providers Employing 26 or more Employees</t>
  </si>
  <si>
    <t xml:space="preserve">Three month review period between January-December 2022: (Enter Beginning &amp; End) </t>
  </si>
  <si>
    <t>Current Alternative Services Rate:</t>
  </si>
  <si>
    <t>Conversion of Alternative Services Units to Traditonal Services Units</t>
  </si>
  <si>
    <t>Rate Change (Section C, Row 1: Total Cost of Minimum Wage Adjustment/Section C, Row 2 &amp; 3: Units of Service Billed to all Regional Centers)</t>
  </si>
  <si>
    <t>Row 16</t>
  </si>
  <si>
    <t>Row 17-20</t>
  </si>
  <si>
    <t>Row 12</t>
  </si>
  <si>
    <t xml:space="preserve">Row 11 </t>
  </si>
  <si>
    <t>Row 13</t>
  </si>
  <si>
    <t xml:space="preserve">Please enter the  Alternative Services rate (if applicable). If unsure of rate, please contact Department of Developmental Services. </t>
  </si>
  <si>
    <r>
      <t xml:space="preserve">Using the drop down select Yes or No if you provided 100% traditional services during the 3 month review period. If Yes is selected, the rows related to Alternative Services will be blocked as they are not applicable. </t>
    </r>
    <r>
      <rPr>
        <b/>
        <sz val="11"/>
        <rFont val="Calibri"/>
        <family val="2"/>
        <scheme val="minor"/>
      </rPr>
      <t xml:space="preserve">Please do not insert additional information in blocked out sections. </t>
    </r>
  </si>
  <si>
    <t>Consumer count information will automatically populate here.</t>
  </si>
  <si>
    <t>Rate Adjustment will automatically populate here.</t>
  </si>
  <si>
    <t>New Traditional Rate will automatically populate here.</t>
  </si>
  <si>
    <t>Row 14</t>
  </si>
  <si>
    <t>Row 15</t>
  </si>
  <si>
    <t>Conversion of Alternative Services Units to Traditonal Services Units will calculate automatically here.</t>
  </si>
  <si>
    <t>Rows 4 - 10</t>
  </si>
  <si>
    <t>Row 11</t>
  </si>
  <si>
    <t>The rate adjustment will calculate automatically here and populate Row 14 in Section A, Program Information.</t>
  </si>
  <si>
    <r>
      <t xml:space="preserve">Please review </t>
    </r>
    <r>
      <rPr>
        <b/>
        <sz val="11"/>
        <rFont val="Calibri"/>
        <family val="2"/>
        <scheme val="minor"/>
      </rPr>
      <t>ALL</t>
    </r>
    <r>
      <rPr>
        <sz val="11"/>
        <rFont val="Calibri"/>
        <family val="2"/>
        <scheme val="minor"/>
      </rPr>
      <t xml:space="preserve"> the information you have entered on the worksheet, and specifically rows 5 - 13 in Section A, and rows 11 in Section C.  These rows should have calculated rate information based on the data you have entered.  If there is an error message in these rows, you may need to re-enter the information in Sections B and C.</t>
    </r>
  </si>
  <si>
    <t>Please enter the Traditional rate as of January 1, 2022.  If unsure of rate, please contact Department of Developmental Services. If your program was vendored after January 1, 2022,  you can put your rate assigned at time of vendorization here.</t>
  </si>
  <si>
    <t xml:space="preserve">Please enter the current Traditional Services rate and select the Unit Type, either Daily or Hourly, from the drop-down list in Column "H" for the Traditional rate. If unsure of rate, please contact Department of Developmental Services. </t>
  </si>
  <si>
    <t>Traditional Rate as of January 1, 2022:</t>
  </si>
  <si>
    <t>SUMMARY &amp; CERTIFICATION INSTRUCTIONS</t>
  </si>
  <si>
    <r>
      <rPr>
        <b/>
        <sz val="11"/>
        <rFont val="Calibri"/>
        <family val="2"/>
        <scheme val="minor"/>
      </rPr>
      <t xml:space="preserve">PLEASE NOTE: </t>
    </r>
    <r>
      <rPr>
        <sz val="11"/>
        <rFont val="Calibri"/>
        <family val="2"/>
        <scheme val="minor"/>
      </rPr>
      <t xml:space="preserve"> By clicking the “I AGREE” checkbox near the bottom of the “Vendor Summary &amp; Certification” worksheet, you certify that the information provided to the Department is specific to payroll costs necessary to meet the requirements of the minimum wage increase effective January 1, 2022.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</si>
</sst>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quot;$&quot;#,##0.00"/>
    <numFmt numFmtId="165" formatCode="#,##0.0"/>
    <numFmt numFmtId="166" formatCode="#,##0.0_);\(#,##0.0\)"/>
    <numFmt numFmtId="167" formatCode="0.0%"/>
    <numFmt numFmtId="168" formatCode="_(* #,##0_);_(* \(#,##0\);_(* &quot;-&quot;??_);_(@_)"/>
  </numFmts>
  <fonts count="16"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name val="Calibri"/>
      <family val="2"/>
      <scheme val="minor"/>
    </font>
    <font>
      <b/>
      <sz val="12"/>
      <name val="Calibri"/>
      <family val="2"/>
      <scheme val="minor"/>
    </font>
    <font>
      <b/>
      <sz val="11"/>
      <name val="Calibri"/>
      <family val="2"/>
      <scheme val="minor"/>
    </font>
    <font>
      <sz val="11"/>
      <color rgb="FF000000"/>
      <name val="Calibri"/>
      <family val="2"/>
    </font>
    <font>
      <b/>
      <sz val="12"/>
      <color rgb="FFFF0000"/>
      <name val="Calibri"/>
      <family val="2"/>
      <scheme val="minor"/>
    </font>
    <font>
      <b/>
      <u/>
      <sz val="12"/>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232">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10" fontId="4" fillId="2" borderId="1" xfId="7" applyNumberFormat="1" applyFill="1" applyBorder="1" applyAlignment="1" applyProtection="1">
      <alignment horizontal="center"/>
      <protection locked="0"/>
    </xf>
    <xf numFmtId="44" fontId="4" fillId="3"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1" fillId="0" borderId="10" xfId="2" applyNumberFormat="1" applyFont="1" applyBorder="1" applyAlignment="1" applyProtection="1">
      <alignment horizontal="right"/>
    </xf>
    <xf numFmtId="0" fontId="0" fillId="0" borderId="0" xfId="0" applyProtection="1"/>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4" fillId="3" borderId="1" xfId="2" applyNumberFormat="1" applyFill="1" applyBorder="1" applyProtection="1"/>
    <xf numFmtId="39" fontId="4"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4" fillId="0" borderId="8" xfId="2" applyBorder="1" applyAlignment="1" applyProtection="1">
      <alignment vertical="center" wrapText="1"/>
    </xf>
    <xf numFmtId="44" fontId="4" fillId="3" borderId="1" xfId="2" applyNumberFormat="1" applyFill="1" applyBorder="1" applyAlignment="1" applyProtection="1">
      <alignment horizontal="center" vertical="center"/>
    </xf>
    <xf numFmtId="0" fontId="4" fillId="2" borderId="1" xfId="2" applyFill="1" applyBorder="1" applyAlignment="1" applyProtection="1">
      <alignment horizontal="center"/>
      <protection locked="0"/>
    </xf>
    <xf numFmtId="0" fontId="0" fillId="0" borderId="0" xfId="0" applyProtection="1">
      <protection locked="0"/>
    </xf>
    <xf numFmtId="0" fontId="0" fillId="2" borderId="1" xfId="2" applyFont="1" applyFill="1" applyBorder="1" applyProtection="1">
      <protection locked="0"/>
    </xf>
    <xf numFmtId="44" fontId="0" fillId="2" borderId="1" xfId="2" applyNumberFormat="1" applyFont="1" applyFill="1" applyBorder="1" applyProtection="1">
      <protection locked="0"/>
    </xf>
    <xf numFmtId="0" fontId="4" fillId="0" borderId="0" xfId="2" applyFill="1" applyBorder="1" applyAlignment="1" applyProtection="1">
      <alignment horizontal="center"/>
      <protection locked="0"/>
    </xf>
    <xf numFmtId="0" fontId="4" fillId="0" borderId="0" xfId="2" applyFill="1" applyBorder="1" applyProtection="1">
      <protection locked="0"/>
    </xf>
    <xf numFmtId="0" fontId="4"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4" fillId="0" borderId="1" xfId="2" applyFill="1" applyBorder="1" applyAlignment="1" applyProtection="1">
      <alignment horizontal="center"/>
    </xf>
    <xf numFmtId="0" fontId="1" fillId="2" borderId="10" xfId="2" applyFont="1" applyFill="1" applyBorder="1" applyProtection="1"/>
    <xf numFmtId="0" fontId="10" fillId="0" borderId="0" xfId="0" applyFont="1" applyProtection="1"/>
    <xf numFmtId="44" fontId="1" fillId="4" borderId="18" xfId="3" applyNumberFormat="1" applyFont="1" applyFill="1" applyBorder="1" applyProtection="1"/>
    <xf numFmtId="44" fontId="1" fillId="4" borderId="13" xfId="2" applyNumberFormat="1" applyFont="1" applyFill="1" applyBorder="1" applyProtection="1"/>
    <xf numFmtId="0" fontId="11" fillId="0" borderId="0" xfId="2" applyFont="1" applyAlignment="1" applyProtection="1">
      <alignment horizontal="left"/>
    </xf>
    <xf numFmtId="0" fontId="10" fillId="0" borderId="1" xfId="2" applyFont="1" applyBorder="1" applyProtection="1"/>
    <xf numFmtId="0" fontId="10" fillId="0" borderId="0" xfId="0" applyFont="1" applyAlignment="1" applyProtection="1">
      <alignment horizontal="left" vertical="top" wrapText="1"/>
    </xf>
    <xf numFmtId="0" fontId="10" fillId="0" borderId="0" xfId="0" applyFont="1" applyAlignment="1" applyProtection="1">
      <alignment vertical="top"/>
    </xf>
    <xf numFmtId="0" fontId="11" fillId="0" borderId="0" xfId="2" applyFont="1" applyAlignment="1" applyProtection="1">
      <alignment horizontal="center"/>
    </xf>
    <xf numFmtId="0" fontId="11" fillId="0" borderId="0" xfId="2" applyFont="1" applyAlignment="1" applyProtection="1">
      <alignment horizontal="centerContinuous"/>
    </xf>
    <xf numFmtId="0" fontId="10" fillId="0" borderId="0" xfId="2" applyFont="1" applyAlignment="1" applyProtection="1">
      <alignment horizontal="centerContinuous"/>
    </xf>
    <xf numFmtId="0" fontId="10" fillId="0" borderId="0" xfId="0" applyFont="1" applyAlignment="1" applyProtection="1">
      <alignment horizontal="centerContinuous"/>
    </xf>
    <xf numFmtId="0" fontId="10" fillId="0" borderId="0" xfId="0" applyFont="1" applyProtection="1">
      <protection locked="0"/>
    </xf>
    <xf numFmtId="0" fontId="10" fillId="0" borderId="0" xfId="0" applyFont="1" applyAlignment="1" applyProtection="1">
      <alignment horizontal="left"/>
    </xf>
    <xf numFmtId="0" fontId="10" fillId="0" borderId="0" xfId="0" applyFont="1" applyAlignment="1" applyProtection="1">
      <alignment vertical="top" wrapText="1"/>
    </xf>
    <xf numFmtId="0" fontId="10" fillId="0" borderId="0" xfId="0" applyFont="1" applyAlignment="1" applyProtection="1">
      <alignment horizontal="left" vertical="top"/>
    </xf>
    <xf numFmtId="0" fontId="10" fillId="0" borderId="0" xfId="0" applyFont="1" applyFill="1" applyAlignment="1" applyProtection="1">
      <alignment vertical="top"/>
    </xf>
    <xf numFmtId="0" fontId="10" fillId="0" borderId="0" xfId="0" applyFont="1" applyBorder="1" applyAlignment="1" applyProtection="1">
      <alignment vertical="top" wrapText="1"/>
    </xf>
    <xf numFmtId="44" fontId="4" fillId="0" borderId="0" xfId="2" applyNumberFormat="1" applyProtection="1"/>
    <xf numFmtId="44" fontId="4" fillId="0" borderId="1" xfId="2" applyNumberFormat="1" applyBorder="1"/>
    <xf numFmtId="0" fontId="10" fillId="0" borderId="0" xfId="0" applyFont="1" applyAlignment="1" applyProtection="1">
      <alignment vertical="top"/>
    </xf>
    <xf numFmtId="0" fontId="10" fillId="0" borderId="0" xfId="0" applyFont="1" applyFill="1" applyAlignment="1" applyProtection="1">
      <alignment horizontal="centerContinuous"/>
    </xf>
    <xf numFmtId="0" fontId="11" fillId="0" borderId="0" xfId="2" applyFont="1" applyFill="1" applyAlignment="1" applyProtection="1">
      <alignment horizontal="center"/>
    </xf>
    <xf numFmtId="0" fontId="11" fillId="0" borderId="0" xfId="2" applyFont="1" applyFill="1" applyAlignment="1" applyProtection="1">
      <alignment horizontal="left"/>
    </xf>
    <xf numFmtId="0" fontId="10" fillId="0" borderId="0" xfId="0" applyFont="1" applyAlignment="1" applyProtection="1">
      <alignment vertical="top"/>
    </xf>
    <xf numFmtId="0" fontId="1" fillId="0" borderId="1" xfId="2" applyFont="1" applyFill="1" applyBorder="1" applyProtection="1"/>
    <xf numFmtId="0" fontId="0" fillId="0" borderId="1" xfId="2" applyFont="1" applyFill="1" applyBorder="1" applyProtection="1"/>
    <xf numFmtId="0" fontId="0" fillId="0" borderId="1" xfId="2" applyFont="1" applyFill="1" applyBorder="1" applyAlignment="1" applyProtection="1">
      <alignment horizontal="center"/>
    </xf>
    <xf numFmtId="0" fontId="0" fillId="0" borderId="1" xfId="2" applyFont="1" applyFill="1" applyBorder="1" applyAlignment="1">
      <alignment wrapText="1"/>
    </xf>
    <xf numFmtId="0" fontId="4" fillId="0" borderId="0" xfId="2" applyFill="1" applyBorder="1" applyProtection="1"/>
    <xf numFmtId="0" fontId="0" fillId="0" borderId="0" xfId="2" applyFont="1" applyFill="1" applyBorder="1" applyAlignment="1" applyProtection="1">
      <alignment horizontal="center"/>
    </xf>
    <xf numFmtId="0" fontId="4" fillId="0" borderId="0" xfId="2" applyFill="1" applyBorder="1" applyAlignment="1" applyProtection="1">
      <alignment horizontal="center"/>
    </xf>
    <xf numFmtId="4" fontId="4" fillId="0" borderId="0" xfId="2" applyNumberFormat="1" applyFill="1" applyBorder="1" applyProtection="1"/>
    <xf numFmtId="167" fontId="4" fillId="0" borderId="0" xfId="2" applyNumberFormat="1" applyFill="1" applyBorder="1" applyProtection="1"/>
    <xf numFmtId="44" fontId="4" fillId="0" borderId="0" xfId="2" applyNumberFormat="1" applyFill="1" applyBorder="1" applyProtection="1"/>
    <xf numFmtId="43" fontId="4" fillId="0" borderId="0" xfId="2" applyNumberFormat="1" applyFill="1" applyBorder="1" applyProtection="1"/>
    <xf numFmtId="0" fontId="0" fillId="0" borderId="0" xfId="2" applyFont="1" applyFill="1" applyBorder="1" applyProtection="1">
      <protection locked="0"/>
    </xf>
    <xf numFmtId="0" fontId="1" fillId="0" borderId="11" xfId="2" applyFont="1" applyFill="1" applyBorder="1" applyProtection="1"/>
    <xf numFmtId="0" fontId="10" fillId="0" borderId="0" xfId="0" applyFont="1" applyFill="1" applyProtection="1"/>
    <xf numFmtId="0" fontId="10" fillId="0" borderId="0" xfId="0" applyFont="1" applyFill="1" applyBorder="1" applyAlignment="1" applyProtection="1">
      <alignment vertical="top"/>
    </xf>
    <xf numFmtId="0" fontId="10" fillId="0" borderId="0" xfId="0" applyFont="1" applyFill="1" applyProtection="1">
      <protection locked="0"/>
    </xf>
    <xf numFmtId="0" fontId="12" fillId="5" borderId="0" xfId="0" applyFont="1" applyFill="1" applyAlignment="1" applyProtection="1">
      <alignment vertical="top"/>
    </xf>
    <xf numFmtId="0" fontId="10" fillId="5" borderId="0" xfId="0" applyFont="1" applyFill="1" applyProtection="1"/>
    <xf numFmtId="0" fontId="10" fillId="5" borderId="0" xfId="0" applyFont="1" applyFill="1" applyAlignment="1" applyProtection="1">
      <alignment vertical="top"/>
    </xf>
    <xf numFmtId="0" fontId="0" fillId="2" borderId="4" xfId="0" applyFont="1" applyFill="1" applyBorder="1" applyAlignment="1" applyProtection="1">
      <alignment horizontal="center"/>
      <protection locked="0"/>
    </xf>
    <xf numFmtId="0" fontId="0" fillId="0" borderId="0" xfId="2" applyFont="1" applyProtection="1">
      <protection locked="0"/>
    </xf>
    <xf numFmtId="0" fontId="10" fillId="0" borderId="0" xfId="0" applyFont="1" applyFill="1" applyAlignment="1" applyProtection="1">
      <alignment horizontal="left" vertical="top" wrapText="1"/>
    </xf>
    <xf numFmtId="0" fontId="12" fillId="0" borderId="0" xfId="0" applyFont="1" applyAlignment="1">
      <alignment horizontal="centerContinuous"/>
    </xf>
    <xf numFmtId="0" fontId="1" fillId="6" borderId="4" xfId="2" quotePrefix="1" applyFont="1" applyFill="1" applyBorder="1" applyAlignment="1" applyProtection="1">
      <alignment horizontal="left" vertical="center" wrapText="1"/>
    </xf>
    <xf numFmtId="0" fontId="1" fillId="6" borderId="5" xfId="2" applyFont="1" applyFill="1" applyBorder="1" applyAlignment="1" applyProtection="1">
      <alignment horizontal="left" vertical="center" wrapText="1"/>
    </xf>
    <xf numFmtId="167" fontId="1" fillId="6" borderId="5" xfId="7" applyNumberFormat="1" applyFont="1" applyFill="1" applyBorder="1" applyAlignment="1" applyProtection="1">
      <alignment vertical="center" wrapText="1"/>
    </xf>
    <xf numFmtId="0" fontId="1" fillId="6" borderId="5" xfId="2" applyFont="1" applyFill="1" applyBorder="1" applyAlignment="1" applyProtection="1">
      <alignment vertical="center" wrapText="1"/>
    </xf>
    <xf numFmtId="0" fontId="1" fillId="6" borderId="3" xfId="2" applyFont="1" applyFill="1" applyBorder="1" applyAlignment="1" applyProtection="1">
      <alignment vertical="center" wrapText="1"/>
    </xf>
    <xf numFmtId="0" fontId="4" fillId="6" borderId="5" xfId="2" applyFill="1" applyBorder="1" applyAlignment="1" applyProtection="1">
      <alignment horizontal="left" vertical="center" wrapText="1"/>
    </xf>
    <xf numFmtId="167" fontId="1" fillId="6" borderId="5" xfId="2" applyNumberFormat="1" applyFont="1" applyFill="1" applyBorder="1" applyAlignment="1" applyProtection="1">
      <alignment horizontal="right" vertical="center" wrapText="1"/>
    </xf>
    <xf numFmtId="0" fontId="4" fillId="6" borderId="3" xfId="2" applyFill="1" applyBorder="1" applyAlignment="1" applyProtection="1">
      <alignment horizontal="left" vertical="center" wrapText="1"/>
    </xf>
    <xf numFmtId="0" fontId="4" fillId="6" borderId="4" xfId="2" applyFill="1" applyBorder="1" applyAlignment="1" applyProtection="1">
      <alignment horizontal="center"/>
    </xf>
    <xf numFmtId="0" fontId="10" fillId="0" borderId="0" xfId="0" applyFont="1" applyAlignment="1">
      <alignment vertical="top"/>
    </xf>
    <xf numFmtId="0" fontId="10" fillId="0" borderId="0" xfId="0" applyFont="1" applyAlignment="1" applyProtection="1">
      <alignment vertical="top"/>
    </xf>
    <xf numFmtId="0" fontId="12" fillId="0" borderId="0" xfId="0" applyFont="1" applyAlignment="1">
      <alignment horizontal="centerContinuous" vertical="top"/>
    </xf>
    <xf numFmtId="0" fontId="10" fillId="0" borderId="0" xfId="0" applyFont="1" applyAlignment="1">
      <alignment horizontal="centerContinuous" vertical="top"/>
    </xf>
    <xf numFmtId="0" fontId="1" fillId="0" borderId="0" xfId="0" applyFont="1" applyAlignment="1">
      <alignment horizontal="centerContinuous"/>
    </xf>
    <xf numFmtId="0" fontId="0" fillId="0" borderId="0" xfId="0" applyAlignment="1">
      <alignment horizontal="centerContinuous"/>
    </xf>
    <xf numFmtId="0" fontId="10" fillId="0" borderId="0" xfId="0" applyFont="1"/>
    <xf numFmtId="0" fontId="10" fillId="0" borderId="0" xfId="0" applyFont="1" applyAlignment="1">
      <alignment horizontal="centerContinuous"/>
    </xf>
    <xf numFmtId="2" fontId="0" fillId="0" borderId="6" xfId="0" applyNumberFormat="1" applyBorder="1"/>
    <xf numFmtId="2" fontId="0" fillId="0" borderId="0" xfId="0" applyNumberFormat="1"/>
    <xf numFmtId="0" fontId="0" fillId="0" borderId="2" xfId="0" applyBorder="1" applyAlignment="1">
      <alignment horizontal="right"/>
    </xf>
    <xf numFmtId="0" fontId="0" fillId="0" borderId="0" xfId="0" applyAlignment="1">
      <alignment horizontal="right"/>
    </xf>
    <xf numFmtId="0" fontId="0" fillId="0" borderId="0" xfId="0" quotePrefix="1"/>
    <xf numFmtId="0" fontId="0" fillId="0" borderId="0" xfId="0" applyAlignment="1" applyProtection="1">
      <alignment horizontal="left"/>
      <protection locked="0"/>
    </xf>
    <xf numFmtId="0" fontId="1" fillId="0" borderId="0" xfId="0" applyFont="1"/>
    <xf numFmtId="0" fontId="1" fillId="0" borderId="1" xfId="2" applyFont="1" applyBorder="1" applyProtection="1"/>
    <xf numFmtId="0" fontId="0" fillId="0" borderId="1" xfId="0" applyBorder="1" applyAlignment="1" applyProtection="1">
      <alignment horizontal="left"/>
      <protection hidden="1"/>
    </xf>
    <xf numFmtId="0" fontId="0" fillId="0" borderId="0" xfId="0" applyProtection="1">
      <protection hidden="1"/>
    </xf>
    <xf numFmtId="164" fontId="0" fillId="0" borderId="1" xfId="0" applyNumberFormat="1" applyBorder="1" applyAlignment="1" applyProtection="1">
      <alignment horizontal="right"/>
      <protection hidden="1"/>
    </xf>
    <xf numFmtId="0" fontId="0" fillId="0" borderId="1" xfId="0" applyBorder="1" applyAlignment="1" applyProtection="1">
      <alignment horizontal="right"/>
      <protection hidden="1"/>
    </xf>
    <xf numFmtId="0" fontId="3" fillId="0" borderId="0" xfId="0" applyFont="1" applyAlignment="1" applyProtection="1">
      <alignment horizontal="right"/>
    </xf>
    <xf numFmtId="44" fontId="4" fillId="2" borderId="1" xfId="8" quotePrefix="1" applyFill="1" applyBorder="1" applyAlignment="1" applyProtection="1">
      <alignment vertical="center" wrapText="1"/>
      <protection locked="0"/>
    </xf>
    <xf numFmtId="44" fontId="4" fillId="2" borderId="1" xfId="8" applyFill="1" applyBorder="1" applyAlignment="1" applyProtection="1">
      <alignment horizontal="center" vertical="center"/>
      <protection locked="0"/>
    </xf>
    <xf numFmtId="168" fontId="1" fillId="0" borderId="10" xfId="9" applyNumberFormat="1" applyFont="1" applyBorder="1" applyAlignment="1" applyProtection="1">
      <alignment horizontal="right"/>
    </xf>
    <xf numFmtId="0" fontId="4" fillId="6" borderId="5" xfId="2" quotePrefix="1" applyFill="1" applyBorder="1" applyAlignment="1" applyProtection="1">
      <alignment vertical="center" wrapText="1"/>
    </xf>
    <xf numFmtId="0" fontId="4" fillId="6" borderId="3" xfId="2" quotePrefix="1" applyFill="1" applyBorder="1" applyAlignment="1" applyProtection="1">
      <alignment vertical="center" wrapText="1"/>
    </xf>
    <xf numFmtId="0" fontId="10" fillId="0" borderId="0" xfId="0" applyFont="1" applyAlignment="1">
      <alignment horizontal="left" vertical="top" wrapText="1"/>
    </xf>
    <xf numFmtId="0" fontId="10" fillId="0" borderId="0" xfId="0" applyFont="1" applyBorder="1" applyAlignment="1" applyProtection="1">
      <alignment vertical="top" wrapText="1"/>
    </xf>
    <xf numFmtId="0" fontId="10" fillId="0" borderId="0" xfId="0" applyFont="1" applyBorder="1" applyAlignment="1" applyProtection="1">
      <alignment vertical="top"/>
    </xf>
    <xf numFmtId="0" fontId="10" fillId="0" borderId="0" xfId="0" applyFont="1" applyAlignment="1" applyProtection="1">
      <alignment vertical="top"/>
    </xf>
    <xf numFmtId="0" fontId="10" fillId="0" borderId="0" xfId="0" applyFont="1" applyAlignment="1">
      <alignment horizontal="left" vertical="top" wrapText="1"/>
    </xf>
    <xf numFmtId="0" fontId="10" fillId="0" borderId="0" xfId="0" applyFont="1" applyFill="1" applyAlignment="1" applyProtection="1">
      <alignment horizontal="left" vertical="top" wrapText="1"/>
    </xf>
    <xf numFmtId="0" fontId="10" fillId="0" borderId="0" xfId="0" applyFont="1" applyAlignment="1" applyProtection="1">
      <alignment horizontal="left" vertical="top" wrapText="1"/>
    </xf>
    <xf numFmtId="0" fontId="10" fillId="0" borderId="0" xfId="0" applyFont="1" applyAlignment="1">
      <alignment horizontal="left" vertical="top" wrapText="1"/>
    </xf>
    <xf numFmtId="0" fontId="12" fillId="5" borderId="0" xfId="0" applyFont="1" applyFill="1" applyAlignment="1" applyProtection="1">
      <alignment horizontal="left" vertical="top" wrapText="1"/>
    </xf>
    <xf numFmtId="0" fontId="3" fillId="0" borderId="0" xfId="0" applyFont="1" applyAlignment="1" applyProtection="1">
      <alignment horizontal="center" vertical="center"/>
    </xf>
    <xf numFmtId="0" fontId="12" fillId="0" borderId="0" xfId="0" applyFont="1" applyAlignment="1" applyProtection="1">
      <alignment horizontal="center" vertical="top" wrapText="1"/>
    </xf>
    <xf numFmtId="0" fontId="10" fillId="0" borderId="0" xfId="0" applyFont="1" applyBorder="1" applyAlignment="1" applyProtection="1">
      <alignment vertical="top" wrapText="1"/>
    </xf>
    <xf numFmtId="0" fontId="10" fillId="0" borderId="0" xfId="0" applyFont="1" applyBorder="1" applyAlignment="1" applyProtection="1">
      <alignment vertical="top"/>
    </xf>
    <xf numFmtId="0" fontId="10" fillId="0" borderId="0" xfId="0" applyFont="1" applyAlignment="1" applyProtection="1">
      <alignment vertical="top"/>
    </xf>
    <xf numFmtId="0" fontId="4" fillId="2" borderId="4" xfId="2" quotePrefix="1" applyFill="1" applyBorder="1" applyAlignment="1" applyProtection="1">
      <alignment horizontal="left" vertical="center" wrapText="1"/>
      <protection locked="0"/>
    </xf>
    <xf numFmtId="0" fontId="4" fillId="2" borderId="5" xfId="2" quotePrefix="1" applyFill="1" applyBorder="1" applyAlignment="1" applyProtection="1">
      <alignment horizontal="left" vertical="center" wrapText="1"/>
      <protection locked="0"/>
    </xf>
    <xf numFmtId="0" fontId="4" fillId="2" borderId="3" xfId="2" quotePrefix="1" applyFill="1" applyBorder="1" applyAlignment="1" applyProtection="1">
      <alignment horizontal="left" vertical="center" wrapText="1"/>
      <protection locked="0"/>
    </xf>
    <xf numFmtId="0" fontId="0" fillId="2" borderId="4" xfId="2" applyFont="1"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6" borderId="4" xfId="2" quotePrefix="1" applyFont="1" applyFill="1" applyBorder="1" applyAlignment="1" applyProtection="1">
      <alignment vertical="center" wrapText="1"/>
    </xf>
    <xf numFmtId="0" fontId="0" fillId="6" borderId="5" xfId="2" quotePrefix="1" applyFont="1" applyFill="1" applyBorder="1" applyAlignment="1" applyProtection="1">
      <alignment vertical="center" wrapText="1"/>
    </xf>
    <xf numFmtId="0" fontId="4" fillId="6" borderId="5" xfId="2" applyFill="1" applyBorder="1" applyAlignment="1" applyProtection="1">
      <alignment vertical="center" wrapText="1"/>
    </xf>
    <xf numFmtId="0" fontId="4" fillId="6" borderId="4" xfId="2" applyFill="1" applyBorder="1" applyAlignment="1" applyProtection="1">
      <alignment horizontal="left" vertical="center" wrapText="1"/>
    </xf>
    <xf numFmtId="0" fontId="4" fillId="6" borderId="5" xfId="2" applyFill="1" applyBorder="1" applyAlignment="1" applyProtection="1">
      <alignment horizontal="left" vertical="center" wrapText="1"/>
    </xf>
    <xf numFmtId="0" fontId="4" fillId="6" borderId="3" xfId="2" applyFill="1" applyBorder="1" applyAlignment="1" applyProtection="1">
      <alignment horizontal="left" vertical="center" wrapText="1"/>
    </xf>
    <xf numFmtId="0" fontId="4" fillId="2" borderId="4" xfId="2" applyFill="1" applyBorder="1" applyAlignment="1" applyProtection="1">
      <alignment horizontal="left" vertical="top" wrapText="1"/>
      <protection locked="0"/>
    </xf>
    <xf numFmtId="0" fontId="0" fillId="2" borderId="4" xfId="2" quotePrefix="1" applyFont="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10" fillId="0" borderId="0" xfId="0" applyFont="1" applyAlignment="1">
      <alignment horizontal="center"/>
    </xf>
    <xf numFmtId="0" fontId="2" fillId="0" borderId="0" xfId="1" applyAlignment="1" applyProtection="1">
      <alignment horizontal="center"/>
      <protection locked="0"/>
    </xf>
    <xf numFmtId="0" fontId="1" fillId="0" borderId="0" xfId="0" applyFont="1" applyAlignment="1">
      <alignment horizontal="center" vertical="center" wrapText="1"/>
    </xf>
    <xf numFmtId="0" fontId="10" fillId="0" borderId="0" xfId="0" applyFont="1" applyAlignment="1">
      <alignment horizontal="left" vertical="top" wrapText="1" readingOrder="1"/>
    </xf>
    <xf numFmtId="0" fontId="3" fillId="0" borderId="0" xfId="0" applyFont="1" applyAlignment="1">
      <alignment horizontal="center" vertic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Alignment="1">
      <alignment horizontal="left" vertical="top" wrapText="1"/>
    </xf>
    <xf numFmtId="0" fontId="1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4" xfId="0" applyBorder="1" applyAlignment="1" applyProtection="1">
      <alignment horizontal="left"/>
      <protection hidden="1"/>
    </xf>
    <xf numFmtId="0" fontId="0" fillId="0" borderId="5" xfId="0" applyBorder="1" applyAlignment="1" applyProtection="1">
      <alignment horizontal="left"/>
      <protection hidden="1"/>
    </xf>
    <xf numFmtId="0" fontId="0" fillId="0" borderId="3" xfId="0" applyBorder="1" applyAlignment="1" applyProtection="1">
      <alignment horizontal="left"/>
      <protection hidden="1"/>
    </xf>
    <xf numFmtId="0" fontId="1" fillId="0" borderId="0" xfId="0" applyFont="1" applyAlignment="1">
      <alignment horizontal="centerContinuous" vertical="top"/>
    </xf>
    <xf numFmtId="0" fontId="10" fillId="0" borderId="0" xfId="0" applyFont="1" applyAlignment="1" applyProtection="1">
      <alignment vertical="top"/>
      <protection locked="0"/>
    </xf>
  </cellXfs>
  <cellStyles count="10">
    <cellStyle name="Comma" xfId="9" builtinId="3"/>
    <cellStyle name="Comma 2" xfId="4" xr:uid="{00000000-0005-0000-0000-000000000000}"/>
    <cellStyle name="Currency" xfId="8" builtinId="4"/>
    <cellStyle name="Currency 2" xfId="5" xr:uid="{00000000-0005-0000-0000-000001000000}"/>
    <cellStyle name="Hyperlink" xfId="1" builtinId="8"/>
    <cellStyle name="Normal" xfId="0" builtinId="0"/>
    <cellStyle name="Normal 2" xfId="6" xr:uid="{00000000-0005-0000-0000-000004000000}"/>
    <cellStyle name="Normal 3" xfId="2" xr:uid="{00000000-0005-0000-0000-000005000000}"/>
    <cellStyle name="Percent" xfId="7" builtinId="5"/>
    <cellStyle name="Percent 2" xfId="3" xr:uid="{00000000-0005-0000-0000-000007000000}"/>
  </cellStyles>
  <dxfs count="5">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s>
  <tableStyles count="1" defaultTableStyle="TableStyleMedium2" defaultPivotStyle="PivotStyleLight16">
    <tableStyle name="Invisible" pivot="0" table="0" count="0" xr9:uid="{70FC6432-0243-408C-9635-2091CD1A2F15}"/>
  </tableStyles>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30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30</xdr:row>
          <xdr:rowOff>76200</xdr:rowOff>
        </xdr:from>
        <xdr:to>
          <xdr:col>8</xdr:col>
          <xdr:colOff>0</xdr:colOff>
          <xdr:row>32</xdr:row>
          <xdr:rowOff>142875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cs typeface="Calibri"/>
                </a:rPr>
                <a:t>Add Row for Regional Centers:  Click on the </a:t>
              </a:r>
              <a:r>
                <a:rPr lang="en-US" sz="1100" b="0" i="0" u="sng" strike="noStrike" baseline="0">
                  <a:solidFill>
                    <a:srgbClr val="FF0000"/>
                  </a:solidFill>
                  <a:latin typeface="Calibri"/>
                  <a:cs typeface="Calibri"/>
                </a:rPr>
                <a:t>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71</xdr:row>
          <xdr:rowOff>114300</xdr:rowOff>
        </xdr:from>
        <xdr:to>
          <xdr:col>8</xdr:col>
          <xdr:colOff>0</xdr:colOff>
          <xdr:row>73</xdr:row>
          <xdr:rowOff>161925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cs typeface="Calibri"/>
                </a:rPr>
                <a:t>Add Row for Additional Employee:  Click on </a:t>
              </a:r>
              <a:r>
                <a:rPr lang="en-US" sz="1100" b="0" i="0" u="sng" strike="noStrike" baseline="0">
                  <a:solidFill>
                    <a:srgbClr val="FF0000"/>
                  </a:solidFill>
                  <a:latin typeface="Calibri"/>
                  <a:cs typeface="Calibri"/>
                </a:rPr>
                <a:t>the last row number in Column A</a:t>
              </a:r>
              <a:r>
                <a:rPr lang="en-US" sz="1100" b="0" i="0" u="none" strike="noStrike" baseline="0">
                  <a:solidFill>
                    <a:srgbClr val="FF0000"/>
                  </a:solidFill>
                  <a:latin typeface="Calibri"/>
                  <a:cs typeface="Calibri"/>
                </a:rPr>
                <a:t>, then click this button to add additional rows</a:t>
              </a:r>
            </a:p>
          </xdr:txBody>
        </xdr:sp>
        <xdr:clientData fPrintsWithSheet="0"/>
      </xdr:twoCellAnchor>
    </mc:Choice>
    <mc:Fallback/>
  </mc:AlternateContent>
  <xdr:oneCellAnchor>
    <xdr:from>
      <xdr:col>5</xdr:col>
      <xdr:colOff>762000</xdr:colOff>
      <xdr:row>30</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609600</xdr:colOff>
          <xdr:row>43</xdr:row>
          <xdr:rowOff>0</xdr:rowOff>
        </xdr:from>
        <xdr:to>
          <xdr:col>4</xdr:col>
          <xdr:colOff>228600</xdr:colOff>
          <xdr:row>44</xdr:row>
          <xdr:rowOff>257175</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Submit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0</xdr:rowOff>
        </xdr:from>
        <xdr:to>
          <xdr:col>3</xdr:col>
          <xdr:colOff>190500</xdr:colOff>
          <xdr:row>40</xdr:row>
          <xdr:rowOff>180975</xdr:rowOff>
        </xdr:to>
        <xdr:sp macro="" textlink="">
          <xdr:nvSpPr>
            <xdr:cNvPr id="14341" name="CheckBox1"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SVC2/RATES/MINIMUM%20WAGE/Minimum%20Wage%202022/MW%202022%20Worksheets/Protected/MWRA2022_IHRA_Traditional_ASD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Worksheet Instructions"/>
      <sheetName val="Vendor Worksheet"/>
      <sheetName val="Certification Instructions"/>
      <sheetName val="Vendor Summary &amp; Certifica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teadjustrequest@dds.ca.gov"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4"/>
    <pageSetUpPr fitToPage="1"/>
  </sheetPr>
  <dimension ref="A1:O81"/>
  <sheetViews>
    <sheetView tabSelected="1" zoomScale="110" zoomScaleNormal="110" zoomScaleSheetLayoutView="80" workbookViewId="0">
      <selection activeCell="L4" sqref="L4"/>
    </sheetView>
  </sheetViews>
  <sheetFormatPr defaultColWidth="9.140625" defaultRowHeight="15" x14ac:dyDescent="0.25"/>
  <cols>
    <col min="1" max="1" width="19.7109375" style="96" customWidth="1"/>
    <col min="2" max="9" width="12.42578125" style="96" customWidth="1"/>
    <col min="10" max="16384" width="9.140625" style="96"/>
  </cols>
  <sheetData>
    <row r="1" spans="1:11" x14ac:dyDescent="0.25">
      <c r="A1" s="131" t="s">
        <v>178</v>
      </c>
      <c r="B1" s="105"/>
      <c r="C1" s="105"/>
      <c r="D1" s="105"/>
      <c r="E1" s="105"/>
      <c r="F1" s="105"/>
      <c r="G1" s="105"/>
      <c r="H1" s="105"/>
      <c r="I1" s="105"/>
      <c r="J1" s="85"/>
      <c r="K1" s="85"/>
    </row>
    <row r="2" spans="1:11" x14ac:dyDescent="0.25">
      <c r="A2" s="131" t="s">
        <v>124</v>
      </c>
      <c r="B2" s="95"/>
      <c r="C2" s="95"/>
      <c r="D2" s="95"/>
      <c r="E2" s="95"/>
      <c r="F2" s="95"/>
      <c r="G2" s="95"/>
      <c r="H2" s="95"/>
      <c r="I2" s="95"/>
      <c r="J2" s="85"/>
      <c r="K2" s="85"/>
    </row>
    <row r="3" spans="1:11" ht="9" customHeight="1" x14ac:dyDescent="0.25">
      <c r="A3" s="85"/>
      <c r="B3" s="85"/>
      <c r="C3" s="85"/>
      <c r="D3" s="85"/>
      <c r="E3" s="85"/>
      <c r="F3" s="85"/>
      <c r="G3" s="85"/>
      <c r="H3" s="85"/>
      <c r="I3" s="85"/>
      <c r="J3" s="85"/>
      <c r="K3" s="85"/>
    </row>
    <row r="4" spans="1:11" ht="76.5" customHeight="1" x14ac:dyDescent="0.25">
      <c r="A4" s="174" t="s">
        <v>143</v>
      </c>
      <c r="B4" s="174"/>
      <c r="C4" s="174"/>
      <c r="D4" s="174"/>
      <c r="E4" s="174"/>
      <c r="F4" s="174"/>
      <c r="G4" s="174"/>
      <c r="H4" s="174"/>
      <c r="I4" s="174"/>
      <c r="J4" s="97"/>
      <c r="K4" s="85"/>
    </row>
    <row r="5" spans="1:11" ht="27" customHeight="1" x14ac:dyDescent="0.25">
      <c r="A5" s="176" t="s">
        <v>174</v>
      </c>
      <c r="B5" s="176"/>
      <c r="C5" s="176"/>
      <c r="D5" s="176"/>
      <c r="E5" s="176"/>
      <c r="F5" s="176"/>
      <c r="G5" s="176"/>
      <c r="H5" s="176"/>
      <c r="I5" s="176"/>
      <c r="J5" s="85"/>
      <c r="K5" s="85"/>
    </row>
    <row r="6" spans="1:11" x14ac:dyDescent="0.25">
      <c r="A6" s="125" t="s">
        <v>16</v>
      </c>
      <c r="B6" s="126"/>
      <c r="C6" s="126"/>
      <c r="D6" s="126"/>
      <c r="E6" s="126"/>
      <c r="F6" s="126"/>
      <c r="G6" s="126"/>
      <c r="H6" s="126"/>
      <c r="I6" s="126"/>
      <c r="J6" s="85"/>
      <c r="K6" s="85"/>
    </row>
    <row r="7" spans="1:11" ht="7.35" customHeight="1" x14ac:dyDescent="0.25">
      <c r="A7" s="85"/>
      <c r="B7" s="85"/>
      <c r="C7" s="85"/>
      <c r="D7" s="85"/>
      <c r="E7" s="85"/>
      <c r="F7" s="85"/>
      <c r="G7" s="85"/>
      <c r="H7" s="85"/>
      <c r="I7" s="85"/>
      <c r="J7" s="85"/>
      <c r="K7" s="85"/>
    </row>
    <row r="8" spans="1:11" x14ac:dyDescent="0.25">
      <c r="A8" s="91" t="s">
        <v>32</v>
      </c>
      <c r="B8" s="91" t="s">
        <v>24</v>
      </c>
      <c r="C8" s="91"/>
      <c r="D8" s="91"/>
      <c r="E8" s="91"/>
      <c r="F8" s="91"/>
      <c r="G8" s="91"/>
      <c r="H8" s="91"/>
      <c r="I8" s="91"/>
      <c r="J8" s="85"/>
      <c r="K8" s="85"/>
    </row>
    <row r="9" spans="1:11" ht="5.25" customHeight="1" x14ac:dyDescent="0.25">
      <c r="A9" s="91"/>
      <c r="B9" s="91"/>
      <c r="C9" s="91"/>
      <c r="D9" s="91"/>
      <c r="E9" s="91"/>
      <c r="F9" s="91"/>
      <c r="G9" s="91"/>
      <c r="H9" s="91"/>
      <c r="I9" s="91"/>
      <c r="J9" s="85"/>
      <c r="K9" s="85"/>
    </row>
    <row r="10" spans="1:11" x14ac:dyDescent="0.25">
      <c r="A10" s="91" t="s">
        <v>33</v>
      </c>
      <c r="B10" s="91" t="s">
        <v>118</v>
      </c>
      <c r="C10" s="91"/>
      <c r="D10" s="91"/>
      <c r="E10" s="91"/>
      <c r="F10" s="91"/>
      <c r="G10" s="91"/>
      <c r="H10" s="91"/>
      <c r="I10" s="91"/>
      <c r="J10" s="85"/>
      <c r="K10" s="85"/>
    </row>
    <row r="11" spans="1:11" ht="8.85" customHeight="1" x14ac:dyDescent="0.25">
      <c r="A11" s="91"/>
      <c r="B11" s="91"/>
      <c r="C11" s="91"/>
      <c r="D11" s="91"/>
      <c r="E11" s="91"/>
      <c r="F11" s="91"/>
      <c r="G11" s="91"/>
      <c r="H11" s="91"/>
      <c r="I11" s="91"/>
      <c r="J11" s="85"/>
      <c r="K11" s="85"/>
    </row>
    <row r="12" spans="1:11" x14ac:dyDescent="0.25">
      <c r="A12" s="91" t="s">
        <v>34</v>
      </c>
      <c r="B12" s="91" t="s">
        <v>25</v>
      </c>
      <c r="C12" s="91"/>
      <c r="D12" s="91"/>
      <c r="E12" s="91"/>
      <c r="F12" s="91"/>
      <c r="G12" s="91"/>
      <c r="H12" s="91"/>
      <c r="I12" s="91"/>
      <c r="J12" s="85"/>
      <c r="K12" s="85"/>
    </row>
    <row r="13" spans="1:11" x14ac:dyDescent="0.25">
      <c r="A13" s="104"/>
      <c r="B13" s="104"/>
      <c r="C13" s="104"/>
      <c r="D13" s="104"/>
      <c r="E13" s="104"/>
      <c r="F13" s="104"/>
      <c r="G13" s="104"/>
      <c r="H13" s="104"/>
      <c r="I13" s="104"/>
      <c r="J13" s="85"/>
      <c r="K13" s="85"/>
    </row>
    <row r="14" spans="1:11" ht="46.15" customHeight="1" x14ac:dyDescent="0.25">
      <c r="A14" s="100" t="s">
        <v>35</v>
      </c>
      <c r="B14" s="173" t="s">
        <v>179</v>
      </c>
      <c r="C14" s="173"/>
      <c r="D14" s="173"/>
      <c r="E14" s="173"/>
      <c r="F14" s="173"/>
      <c r="G14" s="173"/>
      <c r="H14" s="173"/>
      <c r="I14" s="173"/>
      <c r="J14" s="122"/>
      <c r="K14" s="85"/>
    </row>
    <row r="15" spans="1:11" x14ac:dyDescent="0.25">
      <c r="A15" s="100"/>
      <c r="B15" s="100"/>
      <c r="C15" s="123"/>
      <c r="D15" s="108"/>
      <c r="E15" s="108"/>
      <c r="F15" s="108"/>
      <c r="G15" s="108"/>
      <c r="H15" s="108"/>
      <c r="I15" s="108"/>
      <c r="J15" s="85"/>
      <c r="K15" s="85"/>
    </row>
    <row r="16" spans="1:11" ht="111" customHeight="1" x14ac:dyDescent="0.25">
      <c r="A16" s="100" t="s">
        <v>145</v>
      </c>
      <c r="B16" s="172" t="s">
        <v>180</v>
      </c>
      <c r="C16" s="172"/>
      <c r="D16" s="172"/>
      <c r="E16" s="172"/>
      <c r="F16" s="172"/>
      <c r="G16" s="172"/>
      <c r="H16" s="172"/>
      <c r="I16" s="172"/>
      <c r="J16" s="85"/>
      <c r="K16" s="85"/>
    </row>
    <row r="17" spans="1:15" ht="7.5" customHeight="1" x14ac:dyDescent="0.25">
      <c r="A17" s="100"/>
      <c r="B17" s="91"/>
      <c r="C17" s="91"/>
      <c r="D17" s="91"/>
      <c r="E17" s="91"/>
      <c r="F17" s="91"/>
      <c r="G17" s="91"/>
      <c r="H17" s="91"/>
      <c r="I17" s="91"/>
      <c r="J17" s="85"/>
      <c r="K17" s="85"/>
    </row>
    <row r="18" spans="1:15" ht="14.45" customHeight="1" x14ac:dyDescent="0.25">
      <c r="A18" s="100" t="s">
        <v>36</v>
      </c>
      <c r="B18" s="91" t="s">
        <v>58</v>
      </c>
      <c r="C18" s="91"/>
      <c r="D18" s="91"/>
      <c r="E18" s="91"/>
      <c r="F18" s="91"/>
      <c r="G18" s="91"/>
      <c r="H18" s="91"/>
      <c r="I18" s="91"/>
      <c r="J18" s="85"/>
      <c r="K18" s="85"/>
    </row>
    <row r="19" spans="1:15" ht="7.35" customHeight="1" x14ac:dyDescent="0.25">
      <c r="A19" s="100"/>
      <c r="B19" s="91"/>
      <c r="C19" s="91"/>
      <c r="D19" s="91"/>
      <c r="E19" s="91"/>
      <c r="F19" s="91"/>
      <c r="G19" s="91"/>
      <c r="H19" s="91"/>
      <c r="I19" s="91"/>
      <c r="J19" s="85"/>
      <c r="K19" s="85"/>
    </row>
    <row r="20" spans="1:15" ht="46.9" customHeight="1" x14ac:dyDescent="0.25">
      <c r="A20" s="100" t="s">
        <v>162</v>
      </c>
      <c r="B20" s="174" t="s">
        <v>192</v>
      </c>
      <c r="C20" s="174"/>
      <c r="D20" s="174"/>
      <c r="E20" s="174"/>
      <c r="F20" s="174"/>
      <c r="G20" s="174"/>
      <c r="H20" s="174"/>
      <c r="I20" s="174"/>
      <c r="J20" s="85"/>
      <c r="K20" s="85"/>
    </row>
    <row r="21" spans="1:15" ht="18.600000000000001" customHeight="1" x14ac:dyDescent="0.25">
      <c r="A21" s="100"/>
      <c r="B21" s="142"/>
      <c r="C21" s="142"/>
      <c r="D21" s="142"/>
      <c r="E21" s="142"/>
      <c r="F21" s="142"/>
      <c r="G21" s="142"/>
      <c r="H21" s="142"/>
      <c r="I21" s="142"/>
      <c r="J21" s="85"/>
      <c r="K21" s="85"/>
    </row>
    <row r="22" spans="1:15" ht="14.45" customHeight="1" x14ac:dyDescent="0.25">
      <c r="A22" s="100" t="s">
        <v>141</v>
      </c>
      <c r="B22" s="174" t="s">
        <v>164</v>
      </c>
      <c r="C22" s="174"/>
      <c r="D22" s="174"/>
      <c r="E22" s="174"/>
      <c r="F22" s="174"/>
      <c r="G22" s="174"/>
      <c r="H22" s="174"/>
      <c r="I22" s="174"/>
      <c r="J22" s="122"/>
      <c r="K22" s="122"/>
      <c r="L22" s="124"/>
      <c r="M22" s="124"/>
      <c r="N22" s="124"/>
    </row>
    <row r="23" spans="1:15" ht="14.45" customHeight="1" x14ac:dyDescent="0.25">
      <c r="A23" s="100"/>
      <c r="B23" s="174"/>
      <c r="C23" s="174"/>
      <c r="D23" s="174"/>
      <c r="E23" s="174"/>
      <c r="F23" s="174"/>
      <c r="G23" s="174"/>
      <c r="H23" s="174"/>
      <c r="I23" s="174"/>
      <c r="J23" s="122"/>
      <c r="K23" s="122"/>
      <c r="L23" s="124"/>
      <c r="M23" s="124"/>
      <c r="N23" s="124"/>
    </row>
    <row r="24" spans="1:15" ht="14.45" customHeight="1" x14ac:dyDescent="0.25">
      <c r="A24" s="100"/>
      <c r="B24" s="100"/>
      <c r="C24" s="100"/>
      <c r="D24" s="100"/>
      <c r="E24" s="100"/>
      <c r="F24" s="100"/>
      <c r="G24" s="100"/>
      <c r="H24" s="100"/>
      <c r="I24" s="100"/>
      <c r="J24" s="122"/>
      <c r="K24" s="122"/>
      <c r="L24" s="124"/>
    </row>
    <row r="25" spans="1:15" ht="14.45" customHeight="1" x14ac:dyDescent="0.25">
      <c r="A25" s="100" t="s">
        <v>163</v>
      </c>
      <c r="B25" s="174" t="s">
        <v>165</v>
      </c>
      <c r="C25" s="174"/>
      <c r="D25" s="174"/>
      <c r="E25" s="174"/>
      <c r="F25" s="174"/>
      <c r="G25" s="174"/>
      <c r="H25" s="174"/>
      <c r="I25" s="174"/>
      <c r="J25" s="122"/>
      <c r="K25" s="122"/>
      <c r="L25" s="124"/>
      <c r="M25" s="124"/>
      <c r="N25" s="124"/>
      <c r="O25" s="124"/>
    </row>
    <row r="26" spans="1:15" ht="19.5" customHeight="1" x14ac:dyDescent="0.25">
      <c r="A26" s="100"/>
      <c r="B26" s="174"/>
      <c r="C26" s="174"/>
      <c r="D26" s="174"/>
      <c r="E26" s="174"/>
      <c r="F26" s="174"/>
      <c r="G26" s="174"/>
      <c r="H26" s="174"/>
      <c r="I26" s="174"/>
      <c r="J26" s="122"/>
      <c r="K26" s="122"/>
      <c r="L26" s="124"/>
      <c r="M26" s="124"/>
      <c r="N26" s="124"/>
      <c r="O26" s="124"/>
    </row>
    <row r="27" spans="1:15" ht="14.45" customHeight="1" x14ac:dyDescent="0.25">
      <c r="A27" s="100"/>
      <c r="B27" s="130"/>
      <c r="C27" s="130"/>
      <c r="D27" s="130"/>
      <c r="E27" s="130"/>
      <c r="F27" s="130"/>
      <c r="G27" s="130"/>
      <c r="H27" s="130"/>
      <c r="I27" s="130"/>
      <c r="J27" s="122"/>
      <c r="K27" s="122"/>
      <c r="L27" s="124"/>
      <c r="M27" s="124"/>
      <c r="N27" s="124"/>
      <c r="O27" s="124"/>
    </row>
    <row r="28" spans="1:15" ht="14.45" customHeight="1" x14ac:dyDescent="0.25">
      <c r="A28" s="100" t="s">
        <v>111</v>
      </c>
      <c r="B28" s="141" t="s">
        <v>193</v>
      </c>
      <c r="C28" s="130"/>
      <c r="D28" s="130"/>
      <c r="E28" s="130"/>
      <c r="F28" s="130"/>
      <c r="G28" s="130"/>
      <c r="H28" s="130"/>
      <c r="I28" s="130"/>
      <c r="J28" s="122"/>
      <c r="K28" s="122"/>
      <c r="L28" s="124"/>
      <c r="M28" s="124"/>
      <c r="N28" s="124"/>
      <c r="O28" s="124"/>
    </row>
    <row r="29" spans="1:15" ht="15" customHeight="1" x14ac:dyDescent="0.25">
      <c r="A29" s="100"/>
      <c r="B29" s="91"/>
      <c r="C29" s="91"/>
      <c r="D29" s="91"/>
      <c r="E29" s="91"/>
      <c r="F29" s="91"/>
      <c r="G29" s="91"/>
      <c r="H29" s="91"/>
      <c r="I29" s="91"/>
      <c r="J29" s="85"/>
      <c r="K29" s="85"/>
    </row>
    <row r="30" spans="1:15" ht="27" customHeight="1" x14ac:dyDescent="0.25">
      <c r="A30" s="141" t="s">
        <v>189</v>
      </c>
      <c r="B30" s="174" t="s">
        <v>191</v>
      </c>
      <c r="C30" s="174"/>
      <c r="D30" s="174"/>
      <c r="E30" s="174"/>
      <c r="F30" s="174"/>
      <c r="G30" s="174"/>
      <c r="H30" s="174"/>
      <c r="I30" s="174"/>
      <c r="J30" s="147"/>
      <c r="K30" s="147"/>
    </row>
    <row r="31" spans="1:15" ht="12" customHeight="1" x14ac:dyDescent="0.25">
      <c r="A31" s="141"/>
      <c r="B31" s="167"/>
      <c r="C31" s="167"/>
      <c r="D31" s="167"/>
      <c r="E31" s="167"/>
      <c r="F31" s="167"/>
      <c r="G31" s="167"/>
      <c r="H31" s="167"/>
      <c r="I31" s="167"/>
      <c r="J31" s="147"/>
      <c r="K31" s="147"/>
    </row>
    <row r="32" spans="1:15" ht="46.5" customHeight="1" x14ac:dyDescent="0.25">
      <c r="A32" s="141" t="s">
        <v>188</v>
      </c>
      <c r="B32" s="174" t="s">
        <v>203</v>
      </c>
      <c r="C32" s="174"/>
      <c r="D32" s="174"/>
      <c r="E32" s="174"/>
      <c r="F32" s="174"/>
      <c r="G32" s="174"/>
      <c r="H32" s="174"/>
      <c r="I32" s="174"/>
      <c r="J32" s="147"/>
      <c r="K32" s="147"/>
    </row>
    <row r="33" spans="1:11" ht="11.45" customHeight="1" x14ac:dyDescent="0.25">
      <c r="A33" s="141"/>
      <c r="B33" s="167"/>
      <c r="C33" s="167"/>
      <c r="D33" s="167"/>
      <c r="E33" s="167"/>
      <c r="F33" s="167"/>
      <c r="G33" s="167"/>
      <c r="H33" s="167"/>
      <c r="I33" s="167"/>
      <c r="J33" s="147"/>
      <c r="K33" s="147"/>
    </row>
    <row r="34" spans="1:11" ht="59.45" customHeight="1" x14ac:dyDescent="0.25">
      <c r="A34" s="141" t="s">
        <v>190</v>
      </c>
      <c r="B34" s="174" t="s">
        <v>204</v>
      </c>
      <c r="C34" s="174"/>
      <c r="D34" s="174"/>
      <c r="E34" s="174"/>
      <c r="F34" s="174"/>
      <c r="G34" s="174"/>
      <c r="H34" s="174"/>
      <c r="I34" s="174"/>
      <c r="J34" s="147"/>
      <c r="K34" s="147"/>
    </row>
    <row r="35" spans="1:11" ht="11.45" customHeight="1" x14ac:dyDescent="0.25">
      <c r="A35" s="141"/>
      <c r="B35" s="167"/>
      <c r="C35" s="167"/>
      <c r="D35" s="167"/>
      <c r="E35" s="167"/>
      <c r="F35" s="167"/>
      <c r="G35" s="167"/>
      <c r="H35" s="167"/>
      <c r="I35" s="167"/>
      <c r="J35" s="147"/>
      <c r="K35" s="147"/>
    </row>
    <row r="36" spans="1:11" x14ac:dyDescent="0.25">
      <c r="A36" s="141" t="s">
        <v>196</v>
      </c>
      <c r="B36" s="141" t="s">
        <v>194</v>
      </c>
      <c r="C36" s="141"/>
      <c r="D36" s="141"/>
      <c r="E36" s="141"/>
      <c r="F36" s="141"/>
      <c r="G36" s="141"/>
      <c r="H36" s="141"/>
      <c r="I36" s="141"/>
      <c r="J36" s="147"/>
      <c r="K36" s="147"/>
    </row>
    <row r="37" spans="1:11" ht="8.85" customHeight="1" x14ac:dyDescent="0.25">
      <c r="A37" s="100"/>
      <c r="B37" s="91"/>
      <c r="C37" s="91"/>
      <c r="D37" s="91"/>
      <c r="E37" s="91"/>
      <c r="F37" s="91"/>
      <c r="G37" s="91"/>
      <c r="H37" s="91"/>
      <c r="I37" s="91"/>
      <c r="J37" s="85"/>
      <c r="K37" s="85"/>
    </row>
    <row r="38" spans="1:11" x14ac:dyDescent="0.25">
      <c r="A38" s="141" t="s">
        <v>197</v>
      </c>
      <c r="B38" s="141" t="s">
        <v>195</v>
      </c>
      <c r="C38" s="141"/>
      <c r="D38" s="141"/>
      <c r="E38" s="141"/>
      <c r="F38" s="141"/>
      <c r="G38" s="141"/>
      <c r="H38" s="141"/>
      <c r="I38" s="141"/>
      <c r="J38" s="147"/>
      <c r="K38" s="147"/>
    </row>
    <row r="39" spans="1:11" ht="8.65" customHeight="1" x14ac:dyDescent="0.25">
      <c r="A39" s="100"/>
      <c r="B39" s="170"/>
      <c r="C39" s="170"/>
      <c r="D39" s="170"/>
      <c r="E39" s="170"/>
      <c r="F39" s="170"/>
      <c r="G39" s="170"/>
      <c r="H39" s="170"/>
      <c r="I39" s="170"/>
      <c r="J39" s="85"/>
      <c r="K39" s="85"/>
    </row>
    <row r="40" spans="1:11" x14ac:dyDescent="0.25">
      <c r="A40" s="100" t="s">
        <v>186</v>
      </c>
      <c r="B40" s="91" t="s">
        <v>26</v>
      </c>
      <c r="C40" s="91"/>
      <c r="D40" s="91"/>
      <c r="E40" s="91"/>
      <c r="F40" s="91"/>
      <c r="G40" s="91"/>
      <c r="H40" s="91"/>
      <c r="I40" s="91"/>
      <c r="J40" s="85"/>
      <c r="K40" s="85"/>
    </row>
    <row r="41" spans="1:11" ht="8.25" customHeight="1" x14ac:dyDescent="0.25">
      <c r="A41" s="100"/>
      <c r="B41" s="91"/>
      <c r="C41" s="91"/>
      <c r="D41" s="91"/>
      <c r="E41" s="91"/>
      <c r="F41" s="91"/>
      <c r="G41" s="91"/>
      <c r="H41" s="91"/>
      <c r="I41" s="91"/>
      <c r="J41" s="85"/>
      <c r="K41" s="85"/>
    </row>
    <row r="42" spans="1:11" ht="31.5" customHeight="1" x14ac:dyDescent="0.25">
      <c r="A42" s="100" t="s">
        <v>187</v>
      </c>
      <c r="B42" s="173" t="s">
        <v>98</v>
      </c>
      <c r="C42" s="173"/>
      <c r="D42" s="173"/>
      <c r="E42" s="173"/>
      <c r="F42" s="173"/>
      <c r="G42" s="173"/>
      <c r="H42" s="173"/>
      <c r="I42" s="173"/>
      <c r="J42" s="85"/>
      <c r="K42" s="85"/>
    </row>
    <row r="43" spans="1:11" ht="9" customHeight="1" x14ac:dyDescent="0.25">
      <c r="A43" s="85"/>
      <c r="B43" s="85"/>
      <c r="C43" s="85"/>
      <c r="D43" s="85"/>
      <c r="E43" s="85"/>
      <c r="F43" s="85"/>
      <c r="G43" s="85"/>
      <c r="H43" s="85"/>
      <c r="I43" s="85"/>
      <c r="J43" s="85"/>
      <c r="K43" s="85"/>
    </row>
    <row r="44" spans="1:11" ht="15" customHeight="1" x14ac:dyDescent="0.25">
      <c r="A44" s="175" t="s">
        <v>17</v>
      </c>
      <c r="B44" s="175"/>
      <c r="C44" s="175"/>
      <c r="D44" s="175"/>
      <c r="E44" s="175"/>
      <c r="F44" s="175"/>
      <c r="G44" s="175"/>
      <c r="H44" s="175"/>
      <c r="I44" s="175"/>
      <c r="J44" s="85"/>
      <c r="K44" s="85"/>
    </row>
    <row r="45" spans="1:11" ht="5.25" customHeight="1" x14ac:dyDescent="0.25">
      <c r="A45" s="175"/>
      <c r="B45" s="175"/>
      <c r="C45" s="175"/>
      <c r="D45" s="175"/>
      <c r="E45" s="175"/>
      <c r="F45" s="175"/>
      <c r="G45" s="175"/>
      <c r="H45" s="175"/>
      <c r="I45" s="175"/>
      <c r="J45" s="85"/>
      <c r="K45" s="85"/>
    </row>
    <row r="46" spans="1:11" ht="97.5" customHeight="1" x14ac:dyDescent="0.25">
      <c r="A46" s="91" t="s">
        <v>27</v>
      </c>
      <c r="B46" s="172" t="s">
        <v>113</v>
      </c>
      <c r="C46" s="172"/>
      <c r="D46" s="172"/>
      <c r="E46" s="172"/>
      <c r="F46" s="172"/>
      <c r="G46" s="172"/>
      <c r="H46" s="172"/>
      <c r="I46" s="172"/>
      <c r="J46" s="85"/>
      <c r="K46" s="85"/>
    </row>
    <row r="47" spans="1:11" ht="6.75" customHeight="1" x14ac:dyDescent="0.25">
      <c r="A47" s="91"/>
      <c r="B47" s="91"/>
      <c r="C47" s="91"/>
      <c r="D47" s="91"/>
      <c r="E47" s="91"/>
      <c r="F47" s="91"/>
      <c r="G47" s="91"/>
      <c r="H47" s="91"/>
      <c r="I47" s="91"/>
      <c r="J47" s="85"/>
      <c r="K47" s="85"/>
    </row>
    <row r="48" spans="1:11" ht="76.5" customHeight="1" x14ac:dyDescent="0.25">
      <c r="A48" s="91"/>
      <c r="B48" s="173" t="s">
        <v>127</v>
      </c>
      <c r="C48" s="173"/>
      <c r="D48" s="173"/>
      <c r="E48" s="173"/>
      <c r="F48" s="173"/>
      <c r="G48" s="173"/>
      <c r="H48" s="173"/>
      <c r="I48" s="173"/>
      <c r="J48" s="85"/>
      <c r="K48" s="85"/>
    </row>
    <row r="49" spans="1:11" ht="7.5" customHeight="1" x14ac:dyDescent="0.25">
      <c r="A49" s="91"/>
      <c r="B49" s="98"/>
      <c r="C49" s="98"/>
      <c r="D49" s="98"/>
      <c r="E49" s="98"/>
      <c r="F49" s="98"/>
      <c r="G49" s="98"/>
      <c r="H49" s="98"/>
      <c r="I49" s="98"/>
      <c r="J49" s="85"/>
      <c r="K49" s="85"/>
    </row>
    <row r="50" spans="1:11" ht="15" customHeight="1" x14ac:dyDescent="0.25">
      <c r="A50" s="99" t="s">
        <v>28</v>
      </c>
      <c r="B50" s="173" t="s">
        <v>90</v>
      </c>
      <c r="C50" s="173"/>
      <c r="D50" s="173"/>
      <c r="E50" s="173"/>
      <c r="F50" s="173"/>
      <c r="G50" s="173"/>
      <c r="H50" s="173"/>
      <c r="I50" s="173"/>
      <c r="J50" s="85"/>
      <c r="K50" s="85"/>
    </row>
    <row r="51" spans="1:11" ht="7.5" customHeight="1" x14ac:dyDescent="0.25">
      <c r="A51" s="91"/>
      <c r="B51" s="98"/>
      <c r="C51" s="98"/>
      <c r="D51" s="98"/>
      <c r="E51" s="98"/>
      <c r="F51" s="98"/>
      <c r="G51" s="98"/>
      <c r="H51" s="98"/>
      <c r="I51" s="98"/>
      <c r="J51" s="85"/>
      <c r="K51" s="85"/>
    </row>
    <row r="52" spans="1:11" x14ac:dyDescent="0.25">
      <c r="A52" s="91" t="s">
        <v>91</v>
      </c>
      <c r="B52" s="173" t="s">
        <v>84</v>
      </c>
      <c r="C52" s="173"/>
      <c r="D52" s="173"/>
      <c r="E52" s="173"/>
      <c r="F52" s="173"/>
      <c r="G52" s="173"/>
      <c r="H52" s="173"/>
      <c r="I52" s="173"/>
      <c r="J52" s="85"/>
      <c r="K52" s="85"/>
    </row>
    <row r="53" spans="1:11" ht="7.5" customHeight="1" x14ac:dyDescent="0.25">
      <c r="A53" s="91"/>
      <c r="B53" s="91"/>
      <c r="C53" s="91"/>
      <c r="D53" s="91"/>
      <c r="E53" s="91"/>
      <c r="F53" s="91"/>
      <c r="G53" s="91"/>
      <c r="H53" s="91"/>
      <c r="I53" s="91"/>
      <c r="J53" s="85"/>
      <c r="K53" s="85"/>
    </row>
    <row r="54" spans="1:11" x14ac:dyDescent="0.25">
      <c r="A54" s="91" t="s">
        <v>109</v>
      </c>
      <c r="B54" s="91" t="s">
        <v>19</v>
      </c>
      <c r="C54" s="91"/>
      <c r="D54" s="91"/>
      <c r="E54" s="91"/>
      <c r="F54" s="91"/>
      <c r="G54" s="91"/>
      <c r="H54" s="91"/>
      <c r="I54" s="91"/>
      <c r="J54" s="85"/>
      <c r="K54" s="85"/>
    </row>
    <row r="55" spans="1:11" ht="7.5" customHeight="1" x14ac:dyDescent="0.25">
      <c r="A55" s="91"/>
      <c r="B55" s="91"/>
      <c r="C55" s="91"/>
      <c r="D55" s="91"/>
      <c r="E55" s="91"/>
      <c r="F55" s="91"/>
      <c r="G55" s="91"/>
      <c r="H55" s="91"/>
      <c r="I55" s="91"/>
      <c r="J55" s="85"/>
      <c r="K55" s="85"/>
    </row>
    <row r="56" spans="1:11" x14ac:dyDescent="0.25">
      <c r="A56" s="91" t="s">
        <v>29</v>
      </c>
      <c r="B56" s="91" t="s">
        <v>85</v>
      </c>
      <c r="C56" s="91"/>
      <c r="D56" s="91"/>
      <c r="E56" s="91"/>
      <c r="F56" s="91"/>
      <c r="G56" s="91"/>
      <c r="H56" s="91"/>
      <c r="I56" s="91"/>
      <c r="J56" s="85"/>
      <c r="K56" s="85"/>
    </row>
    <row r="57" spans="1:11" ht="7.5" customHeight="1" x14ac:dyDescent="0.25">
      <c r="A57" s="91"/>
      <c r="B57" s="91"/>
      <c r="C57" s="91"/>
      <c r="D57" s="91"/>
      <c r="E57" s="91"/>
      <c r="F57" s="91"/>
      <c r="G57" s="91"/>
      <c r="H57" s="91"/>
      <c r="I57" s="91"/>
      <c r="J57" s="85"/>
      <c r="K57" s="85"/>
    </row>
    <row r="58" spans="1:11" ht="63" customHeight="1" x14ac:dyDescent="0.25">
      <c r="A58" s="100" t="s">
        <v>59</v>
      </c>
      <c r="B58" s="172" t="s">
        <v>126</v>
      </c>
      <c r="C58" s="172"/>
      <c r="D58" s="172"/>
      <c r="E58" s="172"/>
      <c r="F58" s="172"/>
      <c r="G58" s="172"/>
      <c r="H58" s="172"/>
      <c r="I58" s="172"/>
      <c r="J58" s="85"/>
      <c r="K58" s="85"/>
    </row>
    <row r="59" spans="1:11" ht="7.5" customHeight="1" x14ac:dyDescent="0.25">
      <c r="A59" s="91"/>
      <c r="B59" s="90"/>
      <c r="C59" s="90"/>
      <c r="D59" s="90"/>
      <c r="E59" s="90"/>
      <c r="F59" s="90"/>
      <c r="G59" s="90"/>
      <c r="H59" s="90"/>
      <c r="I59" s="90"/>
      <c r="J59" s="85"/>
      <c r="K59" s="85"/>
    </row>
    <row r="60" spans="1:11" x14ac:dyDescent="0.25">
      <c r="A60" s="91" t="s">
        <v>60</v>
      </c>
      <c r="B60" s="91" t="s">
        <v>19</v>
      </c>
      <c r="C60" s="91"/>
      <c r="D60" s="91"/>
      <c r="E60" s="91"/>
      <c r="F60" s="91"/>
      <c r="G60" s="91"/>
      <c r="H60" s="91"/>
      <c r="I60" s="91"/>
      <c r="J60" s="85"/>
      <c r="K60" s="85"/>
    </row>
    <row r="61" spans="1:11" ht="7.5" customHeight="1" x14ac:dyDescent="0.25">
      <c r="A61" s="91"/>
      <c r="B61" s="91"/>
      <c r="C61" s="91"/>
      <c r="D61" s="91"/>
      <c r="E61" s="91"/>
      <c r="F61" s="91"/>
      <c r="G61" s="91"/>
      <c r="H61" s="91"/>
      <c r="I61" s="91"/>
      <c r="J61" s="85"/>
      <c r="K61" s="85"/>
    </row>
    <row r="62" spans="1:11" ht="15.75" customHeight="1" x14ac:dyDescent="0.25">
      <c r="A62" s="91" t="s">
        <v>94</v>
      </c>
      <c r="B62" s="173" t="s">
        <v>130</v>
      </c>
      <c r="C62" s="173"/>
      <c r="D62" s="173"/>
      <c r="E62" s="173"/>
      <c r="F62" s="173"/>
      <c r="G62" s="173"/>
      <c r="H62" s="173"/>
      <c r="I62" s="173"/>
      <c r="J62" s="85"/>
      <c r="K62" s="85"/>
    </row>
    <row r="63" spans="1:11" ht="7.5" customHeight="1" x14ac:dyDescent="0.25">
      <c r="A63" s="91"/>
      <c r="B63" s="91"/>
      <c r="C63" s="91"/>
      <c r="D63" s="91"/>
      <c r="E63" s="91"/>
      <c r="F63" s="91"/>
      <c r="G63" s="91"/>
      <c r="H63" s="91"/>
      <c r="I63" s="91"/>
      <c r="J63" s="85"/>
      <c r="K63" s="85"/>
    </row>
    <row r="64" spans="1:11" x14ac:dyDescent="0.25">
      <c r="A64" s="91" t="s">
        <v>95</v>
      </c>
      <c r="B64" s="173" t="s">
        <v>116</v>
      </c>
      <c r="C64" s="173"/>
      <c r="D64" s="173"/>
      <c r="E64" s="173"/>
      <c r="F64" s="173"/>
      <c r="G64" s="173"/>
      <c r="H64" s="173"/>
      <c r="I64" s="173"/>
      <c r="J64" s="85"/>
      <c r="K64" s="85"/>
    </row>
    <row r="65" spans="1:11" ht="15" customHeight="1" x14ac:dyDescent="0.25">
      <c r="A65" s="91"/>
      <c r="B65" s="173" t="s">
        <v>142</v>
      </c>
      <c r="C65" s="173"/>
      <c r="D65" s="173"/>
      <c r="E65" s="173"/>
      <c r="F65" s="173"/>
      <c r="G65" s="173"/>
      <c r="H65" s="173"/>
      <c r="I65" s="173"/>
      <c r="J65" s="85"/>
      <c r="K65" s="85"/>
    </row>
    <row r="66" spans="1:11" ht="9" customHeight="1" x14ac:dyDescent="0.25">
      <c r="A66" s="91"/>
      <c r="B66" s="91"/>
      <c r="C66" s="91"/>
      <c r="D66" s="91"/>
      <c r="E66" s="91"/>
      <c r="F66" s="91"/>
      <c r="G66" s="91"/>
      <c r="H66" s="91"/>
      <c r="I66" s="91"/>
      <c r="J66" s="85"/>
      <c r="K66" s="85"/>
    </row>
    <row r="67" spans="1:11" x14ac:dyDescent="0.25">
      <c r="A67" s="125" t="s">
        <v>166</v>
      </c>
      <c r="B67" s="127"/>
      <c r="C67" s="127"/>
      <c r="D67" s="127"/>
      <c r="E67" s="127"/>
      <c r="F67" s="127"/>
      <c r="G67" s="127"/>
      <c r="H67" s="127"/>
      <c r="I67" s="127"/>
      <c r="J67" s="85"/>
      <c r="K67" s="85"/>
    </row>
    <row r="68" spans="1:11" ht="9" customHeight="1" x14ac:dyDescent="0.25">
      <c r="A68" s="91"/>
      <c r="B68" s="91"/>
      <c r="C68" s="91"/>
      <c r="D68" s="91"/>
      <c r="E68" s="91"/>
      <c r="F68" s="91"/>
      <c r="G68" s="91"/>
      <c r="H68" s="91"/>
      <c r="I68" s="91"/>
      <c r="J68" s="85"/>
      <c r="K68" s="85"/>
    </row>
    <row r="69" spans="1:11" ht="32.25" customHeight="1" x14ac:dyDescent="0.25">
      <c r="A69" s="91" t="s">
        <v>32</v>
      </c>
      <c r="B69" s="178" t="s">
        <v>167</v>
      </c>
      <c r="C69" s="179"/>
      <c r="D69" s="179"/>
      <c r="E69" s="179"/>
      <c r="F69" s="179"/>
      <c r="G69" s="179"/>
      <c r="H69" s="179"/>
      <c r="I69" s="179"/>
      <c r="J69" s="85"/>
      <c r="K69" s="85"/>
    </row>
    <row r="70" spans="1:11" ht="9" customHeight="1" x14ac:dyDescent="0.25">
      <c r="A70" s="170"/>
      <c r="B70" s="168"/>
      <c r="C70" s="169"/>
      <c r="D70" s="169"/>
      <c r="E70" s="169"/>
      <c r="F70" s="169"/>
      <c r="G70" s="169"/>
      <c r="H70" s="169"/>
      <c r="I70" s="169"/>
      <c r="J70" s="85"/>
      <c r="K70" s="85"/>
    </row>
    <row r="71" spans="1:11" ht="34.5" customHeight="1" x14ac:dyDescent="0.25">
      <c r="A71" s="170" t="s">
        <v>33</v>
      </c>
      <c r="B71" s="178" t="s">
        <v>198</v>
      </c>
      <c r="C71" s="180"/>
      <c r="D71" s="180"/>
      <c r="E71" s="180"/>
      <c r="F71" s="180"/>
      <c r="G71" s="180"/>
      <c r="H71" s="180"/>
      <c r="I71" s="180"/>
      <c r="J71" s="85"/>
      <c r="K71" s="85"/>
    </row>
    <row r="72" spans="1:11" ht="9" customHeight="1" x14ac:dyDescent="0.25">
      <c r="A72" s="91"/>
      <c r="B72" s="101"/>
      <c r="C72" s="91"/>
      <c r="D72" s="91"/>
      <c r="E72" s="91"/>
      <c r="F72" s="91"/>
      <c r="G72" s="91"/>
      <c r="H72" s="91"/>
      <c r="I72" s="91"/>
      <c r="J72" s="85"/>
      <c r="K72" s="85"/>
    </row>
    <row r="73" spans="1:11" ht="34.5" customHeight="1" x14ac:dyDescent="0.25">
      <c r="A73" s="91" t="s">
        <v>34</v>
      </c>
      <c r="B73" s="178" t="s">
        <v>115</v>
      </c>
      <c r="C73" s="180"/>
      <c r="D73" s="180"/>
      <c r="E73" s="180"/>
      <c r="F73" s="180"/>
      <c r="G73" s="180"/>
      <c r="H73" s="180"/>
      <c r="I73" s="180"/>
      <c r="J73" s="85"/>
      <c r="K73" s="85"/>
    </row>
    <row r="74" spans="1:11" ht="9" customHeight="1" x14ac:dyDescent="0.25">
      <c r="A74" s="91"/>
      <c r="B74" s="91"/>
      <c r="C74" s="91"/>
      <c r="D74" s="91"/>
      <c r="E74" s="91"/>
      <c r="F74" s="91"/>
      <c r="G74" s="91"/>
      <c r="H74" s="91"/>
      <c r="I74" s="91"/>
      <c r="J74" s="85"/>
      <c r="K74" s="85"/>
    </row>
    <row r="75" spans="1:11" ht="49.5" customHeight="1" x14ac:dyDescent="0.25">
      <c r="A75" s="91" t="s">
        <v>199</v>
      </c>
      <c r="B75" s="173" t="s">
        <v>168</v>
      </c>
      <c r="C75" s="173"/>
      <c r="D75" s="173"/>
      <c r="E75" s="173"/>
      <c r="F75" s="173"/>
      <c r="G75" s="173"/>
      <c r="H75" s="173"/>
      <c r="I75" s="173"/>
      <c r="J75" s="85"/>
      <c r="K75" s="85"/>
    </row>
    <row r="76" spans="1:11" ht="9.9499999999999993" customHeight="1" x14ac:dyDescent="0.25">
      <c r="A76" s="91"/>
      <c r="B76" s="90"/>
      <c r="C76" s="90"/>
      <c r="D76" s="90"/>
      <c r="E76" s="90"/>
      <c r="F76" s="90"/>
      <c r="G76" s="90"/>
      <c r="H76" s="90"/>
      <c r="I76" s="90"/>
      <c r="J76" s="85"/>
      <c r="K76" s="85"/>
    </row>
    <row r="77" spans="1:11" ht="26.1" customHeight="1" x14ac:dyDescent="0.25">
      <c r="A77" s="91" t="s">
        <v>200</v>
      </c>
      <c r="B77" s="173" t="s">
        <v>201</v>
      </c>
      <c r="C77" s="173"/>
      <c r="D77" s="173"/>
      <c r="E77" s="173"/>
      <c r="F77" s="173"/>
      <c r="G77" s="173"/>
      <c r="H77" s="173"/>
      <c r="I77" s="173"/>
      <c r="J77" s="85"/>
      <c r="K77" s="85"/>
    </row>
    <row r="78" spans="1:11" ht="9" customHeight="1" x14ac:dyDescent="0.25">
      <c r="A78" s="91"/>
      <c r="B78" s="91"/>
      <c r="C78" s="91"/>
      <c r="D78" s="91"/>
      <c r="E78" s="91"/>
      <c r="F78" s="91"/>
      <c r="G78" s="91"/>
      <c r="H78" s="91"/>
      <c r="I78" s="91"/>
      <c r="J78" s="85"/>
      <c r="K78" s="85"/>
    </row>
    <row r="79" spans="1:11" ht="48.4" customHeight="1" x14ac:dyDescent="0.25">
      <c r="A79" s="173" t="s">
        <v>202</v>
      </c>
      <c r="B79" s="173"/>
      <c r="C79" s="173"/>
      <c r="D79" s="173"/>
      <c r="E79" s="173"/>
      <c r="F79" s="173"/>
      <c r="G79" s="173"/>
      <c r="H79" s="173"/>
      <c r="I79" s="173"/>
    </row>
    <row r="80" spans="1:11" x14ac:dyDescent="0.25">
      <c r="A80" s="142"/>
      <c r="B80" s="142"/>
      <c r="C80" s="142"/>
      <c r="D80" s="142"/>
      <c r="E80" s="142"/>
      <c r="F80" s="142"/>
      <c r="G80" s="142"/>
      <c r="H80" s="142"/>
      <c r="I80" s="142"/>
    </row>
    <row r="81" spans="1:9" ht="30.75" customHeight="1" x14ac:dyDescent="0.25">
      <c r="A81" s="177" t="s">
        <v>83</v>
      </c>
      <c r="B81" s="177"/>
      <c r="C81" s="177"/>
      <c r="D81" s="177"/>
      <c r="E81" s="177"/>
      <c r="F81" s="177"/>
      <c r="G81" s="177"/>
      <c r="H81" s="177"/>
      <c r="I81" s="177"/>
    </row>
  </sheetData>
  <sheetProtection algorithmName="SHA-512" hashValue="BAqVd8dNeRDhzbnGhdi3hR0XnIVFarxUTkOjkLsAByGsclncBIYOuzIKkjzhWLEJc6CQtD2tPyt9aNTxG8bZVQ==" saltValue="FtNXwmfyINMr+9EcyocjHQ==" spinCount="100000" sheet="1" selectLockedCells="1"/>
  <mergeCells count="27">
    <mergeCell ref="A81:I81"/>
    <mergeCell ref="A79:I79"/>
    <mergeCell ref="B77:I77"/>
    <mergeCell ref="B58:I58"/>
    <mergeCell ref="B65:I65"/>
    <mergeCell ref="B75:I75"/>
    <mergeCell ref="B69:I69"/>
    <mergeCell ref="B73:I73"/>
    <mergeCell ref="B71:I71"/>
    <mergeCell ref="B48:I48"/>
    <mergeCell ref="B50:I50"/>
    <mergeCell ref="B52:I52"/>
    <mergeCell ref="B62:I62"/>
    <mergeCell ref="B64:I64"/>
    <mergeCell ref="B46:I46"/>
    <mergeCell ref="B42:I42"/>
    <mergeCell ref="A4:I4"/>
    <mergeCell ref="B30:I30"/>
    <mergeCell ref="A44:I45"/>
    <mergeCell ref="B16:I16"/>
    <mergeCell ref="B14:I14"/>
    <mergeCell ref="B22:I23"/>
    <mergeCell ref="B25:I26"/>
    <mergeCell ref="B20:I20"/>
    <mergeCell ref="A5:I5"/>
    <mergeCell ref="B32:I32"/>
    <mergeCell ref="B34:I34"/>
  </mergeCells>
  <pageMargins left="0.45" right="0.45" top="0.25" bottom="0.25" header="0.3" footer="0.55000000000000004"/>
  <pageSetup scale="54"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pageSetUpPr fitToPage="1"/>
  </sheetPr>
  <dimension ref="A1:O142"/>
  <sheetViews>
    <sheetView zoomScale="90" zoomScaleNormal="90" workbookViewId="0">
      <selection activeCell="O19" sqref="O19"/>
    </sheetView>
  </sheetViews>
  <sheetFormatPr defaultColWidth="8.85546875" defaultRowHeight="15" x14ac:dyDescent="0.25"/>
  <cols>
    <col min="1" max="1" width="5.5703125" style="11" customWidth="1"/>
    <col min="2" max="2" width="54.5703125" style="11" customWidth="1"/>
    <col min="3" max="3" width="16.28515625" style="11" customWidth="1"/>
    <col min="4" max="4" width="15.28515625" style="11" customWidth="1"/>
    <col min="5" max="5" width="12.5703125" style="11" customWidth="1"/>
    <col min="6" max="6" width="12.28515625" style="11" customWidth="1"/>
    <col min="7" max="7" width="13.7109375" style="11" customWidth="1"/>
    <col min="8" max="10" width="13.85546875" style="11" customWidth="1"/>
    <col min="11" max="11" width="14.42578125" style="11" customWidth="1"/>
    <col min="12" max="12" width="13.85546875" style="11" customWidth="1"/>
    <col min="13" max="13" width="15.85546875" style="11" customWidth="1"/>
    <col min="14" max="14" width="12" style="11" customWidth="1"/>
    <col min="15" max="16384" width="8.85546875" style="11"/>
  </cols>
  <sheetData>
    <row r="1" spans="1:14" ht="15.6" customHeight="1" x14ac:dyDescent="0.25">
      <c r="A1" s="107" t="s">
        <v>178</v>
      </c>
      <c r="B1" s="106"/>
      <c r="C1" s="93"/>
      <c r="D1" s="93"/>
      <c r="E1" s="93"/>
      <c r="F1" s="93"/>
      <c r="G1" s="93"/>
      <c r="H1" s="93"/>
      <c r="I1" s="94"/>
      <c r="J1" s="94"/>
      <c r="K1" s="94"/>
      <c r="L1" s="17"/>
      <c r="M1" s="17"/>
      <c r="N1" s="18"/>
    </row>
    <row r="2" spans="1:14" ht="15.6" customHeight="1" x14ac:dyDescent="0.25">
      <c r="A2" s="88" t="s">
        <v>181</v>
      </c>
      <c r="B2" s="92"/>
      <c r="C2" s="93"/>
      <c r="D2" s="93"/>
      <c r="E2" s="93"/>
      <c r="F2" s="93"/>
      <c r="G2" s="93"/>
      <c r="H2" s="93"/>
      <c r="I2" s="94"/>
      <c r="J2" s="94"/>
      <c r="K2" s="94"/>
      <c r="L2" s="17"/>
      <c r="M2" s="17"/>
      <c r="N2" s="18"/>
    </row>
    <row r="3" spans="1:14" ht="12" customHeight="1" x14ac:dyDescent="0.25">
      <c r="A3" s="16"/>
      <c r="B3" s="15"/>
      <c r="C3" s="16"/>
      <c r="D3" s="16"/>
      <c r="E3" s="16"/>
      <c r="F3" s="16"/>
      <c r="G3" s="16"/>
      <c r="H3" s="16"/>
      <c r="I3" s="17"/>
      <c r="J3" s="17"/>
      <c r="K3" s="17"/>
      <c r="L3" s="17"/>
      <c r="M3" s="17"/>
      <c r="N3" s="18"/>
    </row>
    <row r="4" spans="1:14" ht="14.45" customHeight="1" x14ac:dyDescent="0.25">
      <c r="A4" s="19" t="s">
        <v>16</v>
      </c>
      <c r="B4" s="18"/>
      <c r="C4" s="27" t="s">
        <v>112</v>
      </c>
      <c r="D4" s="18"/>
      <c r="E4" s="18"/>
      <c r="F4" s="18"/>
      <c r="G4" s="18"/>
      <c r="H4" s="18"/>
      <c r="I4" s="18"/>
      <c r="J4" s="18"/>
      <c r="K4" s="18"/>
      <c r="L4" s="18"/>
      <c r="M4" s="18"/>
      <c r="N4" s="18"/>
    </row>
    <row r="5" spans="1:14" ht="14.45" customHeight="1" x14ac:dyDescent="0.25">
      <c r="A5" s="83">
        <v>1</v>
      </c>
      <c r="B5" s="21" t="s">
        <v>37</v>
      </c>
      <c r="C5" s="200"/>
      <c r="D5" s="201"/>
      <c r="E5" s="201"/>
      <c r="F5" s="201"/>
      <c r="G5" s="201"/>
      <c r="H5" s="202"/>
      <c r="I5" s="18"/>
      <c r="J5" s="18"/>
      <c r="K5" s="18"/>
      <c r="L5" s="18"/>
      <c r="M5" s="18"/>
      <c r="N5" s="18"/>
    </row>
    <row r="6" spans="1:14" ht="14.45" customHeight="1" x14ac:dyDescent="0.25">
      <c r="A6" s="83">
        <v>2</v>
      </c>
      <c r="B6" s="21" t="s">
        <v>38</v>
      </c>
      <c r="C6" s="200"/>
      <c r="D6" s="201"/>
      <c r="E6" s="201"/>
      <c r="F6" s="201"/>
      <c r="G6" s="201"/>
      <c r="H6" s="202"/>
      <c r="I6" s="18"/>
      <c r="J6" s="18"/>
      <c r="K6" s="18"/>
      <c r="L6" s="18"/>
      <c r="M6" s="18"/>
      <c r="N6" s="18"/>
    </row>
    <row r="7" spans="1:14" ht="14.45" customHeight="1" x14ac:dyDescent="0.25">
      <c r="A7" s="83">
        <v>3</v>
      </c>
      <c r="B7" s="21" t="s">
        <v>39</v>
      </c>
      <c r="C7" s="197"/>
      <c r="D7" s="201"/>
      <c r="E7" s="201"/>
      <c r="F7" s="201"/>
      <c r="G7" s="201"/>
      <c r="H7" s="202"/>
      <c r="I7" s="18"/>
      <c r="J7" s="18"/>
      <c r="K7" s="18"/>
      <c r="L7" s="18"/>
      <c r="M7" s="18"/>
      <c r="N7" s="18"/>
    </row>
    <row r="8" spans="1:14" ht="29.45" customHeight="1" x14ac:dyDescent="0.25">
      <c r="A8" s="83">
        <v>4</v>
      </c>
      <c r="B8" s="112" t="s">
        <v>182</v>
      </c>
      <c r="C8" s="187"/>
      <c r="D8" s="188"/>
      <c r="E8" s="188"/>
      <c r="F8" s="188"/>
      <c r="G8" s="188"/>
      <c r="H8" s="189"/>
      <c r="I8" s="18"/>
      <c r="J8" s="18"/>
      <c r="K8" s="18"/>
      <c r="L8" s="18"/>
      <c r="M8" s="18"/>
      <c r="N8" s="18"/>
    </row>
    <row r="9" spans="1:14" x14ac:dyDescent="0.25">
      <c r="A9" s="83">
        <v>5</v>
      </c>
      <c r="B9" s="89" t="s">
        <v>125</v>
      </c>
      <c r="C9" s="197"/>
      <c r="D9" s="198"/>
      <c r="E9" s="198"/>
      <c r="F9" s="198"/>
      <c r="G9" s="198"/>
      <c r="H9" s="199"/>
      <c r="I9" s="18"/>
      <c r="J9" s="18"/>
      <c r="K9" s="18"/>
      <c r="L9" s="18"/>
      <c r="M9" s="18"/>
      <c r="N9" s="18"/>
    </row>
    <row r="10" spans="1:14" x14ac:dyDescent="0.25">
      <c r="A10" s="83">
        <v>6</v>
      </c>
      <c r="B10" s="21" t="s">
        <v>40</v>
      </c>
      <c r="C10" s="203" t="s">
        <v>21</v>
      </c>
      <c r="D10" s="204"/>
      <c r="E10" s="204"/>
      <c r="F10" s="204"/>
      <c r="G10" s="204"/>
      <c r="H10" s="205"/>
      <c r="I10" s="18"/>
      <c r="J10" s="18"/>
      <c r="K10" s="18"/>
      <c r="L10" s="18"/>
      <c r="M10" s="18"/>
      <c r="N10" s="18"/>
    </row>
    <row r="11" spans="1:14" x14ac:dyDescent="0.25">
      <c r="A11" s="83">
        <v>7</v>
      </c>
      <c r="B11" s="156" t="s">
        <v>169</v>
      </c>
      <c r="C11" s="197"/>
      <c r="D11" s="198"/>
      <c r="E11" s="198"/>
      <c r="F11" s="198"/>
      <c r="G11" s="198"/>
      <c r="H11" s="199"/>
      <c r="I11" s="18"/>
      <c r="J11" s="18"/>
      <c r="K11" s="18"/>
      <c r="L11" s="18"/>
      <c r="M11" s="18"/>
      <c r="N11" s="18"/>
    </row>
    <row r="12" spans="1:14" ht="15" customHeight="1" x14ac:dyDescent="0.25">
      <c r="A12" s="83">
        <v>8</v>
      </c>
      <c r="B12" s="109" t="s">
        <v>170</v>
      </c>
      <c r="C12" s="132">
        <f>ROUND(SUM(C13:C15)/3,2)</f>
        <v>0</v>
      </c>
      <c r="D12" s="133" t="s">
        <v>133</v>
      </c>
      <c r="E12" s="134" t="e">
        <f>ROUND(C12/SUM(C12,C16),3)</f>
        <v>#DIV/0!</v>
      </c>
      <c r="F12" s="135"/>
      <c r="G12" s="135"/>
      <c r="H12" s="136"/>
      <c r="I12" s="18"/>
      <c r="J12" s="18"/>
      <c r="K12" s="18"/>
      <c r="L12" s="18"/>
      <c r="M12" s="18"/>
      <c r="N12" s="18"/>
    </row>
    <row r="13" spans="1:14" x14ac:dyDescent="0.25">
      <c r="A13" s="111" t="s">
        <v>138</v>
      </c>
      <c r="B13" s="110" t="s">
        <v>135</v>
      </c>
      <c r="C13" s="181"/>
      <c r="D13" s="182"/>
      <c r="E13" s="182"/>
      <c r="F13" s="182"/>
      <c r="G13" s="182"/>
      <c r="H13" s="183"/>
      <c r="I13" s="18"/>
      <c r="J13" s="18"/>
      <c r="K13" s="18"/>
      <c r="L13" s="18"/>
      <c r="M13" s="18"/>
      <c r="N13" s="18"/>
    </row>
    <row r="14" spans="1:14" x14ac:dyDescent="0.25">
      <c r="A14" s="111" t="s">
        <v>139</v>
      </c>
      <c r="B14" s="110" t="s">
        <v>136</v>
      </c>
      <c r="C14" s="181"/>
      <c r="D14" s="182"/>
      <c r="E14" s="182"/>
      <c r="F14" s="182"/>
      <c r="G14" s="182"/>
      <c r="H14" s="183"/>
      <c r="I14" s="18"/>
      <c r="J14" s="18"/>
      <c r="K14" s="18"/>
      <c r="L14" s="18"/>
      <c r="M14" s="18"/>
      <c r="N14" s="18"/>
    </row>
    <row r="15" spans="1:14" x14ac:dyDescent="0.25">
      <c r="A15" s="111" t="s">
        <v>140</v>
      </c>
      <c r="B15" s="110" t="s">
        <v>137</v>
      </c>
      <c r="C15" s="181"/>
      <c r="D15" s="182"/>
      <c r="E15" s="182"/>
      <c r="F15" s="182"/>
      <c r="G15" s="182"/>
      <c r="H15" s="183"/>
      <c r="I15" s="18"/>
      <c r="J15" s="18"/>
      <c r="K15" s="18"/>
      <c r="L15" s="18"/>
      <c r="M15" s="18"/>
      <c r="N15" s="18"/>
    </row>
    <row r="16" spans="1:14" ht="15" customHeight="1" x14ac:dyDescent="0.25">
      <c r="A16" s="111">
        <v>9</v>
      </c>
      <c r="B16" s="109" t="s">
        <v>171</v>
      </c>
      <c r="C16" s="132">
        <f>ROUND(SUM(C17:C19)/3,2)</f>
        <v>0</v>
      </c>
      <c r="D16" s="133" t="s">
        <v>133</v>
      </c>
      <c r="E16" s="134" t="e">
        <f>ROUND(C16/SUM(C16,C12),3)</f>
        <v>#DIV/0!</v>
      </c>
      <c r="F16" s="135"/>
      <c r="G16" s="135"/>
      <c r="H16" s="136"/>
      <c r="I16" s="18"/>
      <c r="J16" s="18"/>
      <c r="K16" s="18"/>
      <c r="L16" s="18"/>
      <c r="M16" s="18"/>
      <c r="N16" s="18"/>
    </row>
    <row r="17" spans="1:15" x14ac:dyDescent="0.25">
      <c r="A17" s="111" t="s">
        <v>159</v>
      </c>
      <c r="B17" s="110" t="s">
        <v>135</v>
      </c>
      <c r="C17" s="181"/>
      <c r="D17" s="182"/>
      <c r="E17" s="182"/>
      <c r="F17" s="182"/>
      <c r="G17" s="182"/>
      <c r="H17" s="183"/>
      <c r="I17" s="18"/>
      <c r="J17" s="18"/>
      <c r="K17" s="18"/>
      <c r="L17" s="18"/>
      <c r="M17" s="18"/>
      <c r="N17" s="18"/>
    </row>
    <row r="18" spans="1:15" x14ac:dyDescent="0.25">
      <c r="A18" s="111" t="s">
        <v>160</v>
      </c>
      <c r="B18" s="110" t="s">
        <v>136</v>
      </c>
      <c r="C18" s="181"/>
      <c r="D18" s="182"/>
      <c r="E18" s="182"/>
      <c r="F18" s="182"/>
      <c r="G18" s="182"/>
      <c r="H18" s="183"/>
      <c r="I18" s="18"/>
      <c r="J18" s="18"/>
      <c r="K18" s="18"/>
      <c r="L18" s="18"/>
      <c r="M18" s="18"/>
      <c r="N18" s="18"/>
    </row>
    <row r="19" spans="1:15" x14ac:dyDescent="0.25">
      <c r="A19" s="111" t="s">
        <v>161</v>
      </c>
      <c r="B19" s="110" t="s">
        <v>137</v>
      </c>
      <c r="C19" s="181"/>
      <c r="D19" s="182"/>
      <c r="E19" s="182"/>
      <c r="F19" s="182"/>
      <c r="G19" s="182"/>
      <c r="H19" s="183"/>
      <c r="I19" s="18"/>
      <c r="J19" s="18"/>
      <c r="K19" s="18"/>
      <c r="L19" s="18"/>
      <c r="M19" s="18"/>
      <c r="N19" s="18"/>
    </row>
    <row r="20" spans="1:15" ht="15" customHeight="1" x14ac:dyDescent="0.25">
      <c r="A20" s="111">
        <v>10</v>
      </c>
      <c r="B20" s="109" t="s">
        <v>134</v>
      </c>
      <c r="C20" s="132">
        <f>SUM(C16,C12)</f>
        <v>0</v>
      </c>
      <c r="D20" s="137"/>
      <c r="E20" s="138" t="e">
        <f>SUM(E12,E16)</f>
        <v>#DIV/0!</v>
      </c>
      <c r="F20" s="137"/>
      <c r="G20" s="137"/>
      <c r="H20" s="139"/>
      <c r="I20" s="18"/>
      <c r="J20" s="18"/>
      <c r="K20" s="18"/>
      <c r="L20" s="18"/>
      <c r="M20" s="18"/>
      <c r="N20" s="18"/>
    </row>
    <row r="21" spans="1:15" ht="15" customHeight="1" x14ac:dyDescent="0.25">
      <c r="A21" s="83">
        <v>11</v>
      </c>
      <c r="B21" s="109" t="s">
        <v>183</v>
      </c>
      <c r="C21" s="162"/>
      <c r="D21" s="165"/>
      <c r="E21" s="165"/>
      <c r="F21" s="165"/>
      <c r="G21" s="165"/>
      <c r="H21" s="166"/>
      <c r="I21" s="18"/>
      <c r="J21" s="18"/>
      <c r="K21" s="18"/>
      <c r="L21" s="18"/>
      <c r="M21" s="18"/>
      <c r="N21" s="18"/>
    </row>
    <row r="22" spans="1:15" ht="15" customHeight="1" x14ac:dyDescent="0.25">
      <c r="A22" s="83">
        <v>12</v>
      </c>
      <c r="B22" s="109" t="s">
        <v>205</v>
      </c>
      <c r="C22" s="162"/>
      <c r="D22" s="165"/>
      <c r="E22" s="165"/>
      <c r="F22" s="165"/>
      <c r="G22" s="165"/>
      <c r="H22" s="166"/>
      <c r="I22" s="18"/>
      <c r="J22" s="18"/>
      <c r="K22" s="18"/>
      <c r="L22" s="18"/>
      <c r="M22" s="18"/>
      <c r="N22" s="18"/>
    </row>
    <row r="23" spans="1:15" ht="14.45" customHeight="1" x14ac:dyDescent="0.25">
      <c r="A23" s="83">
        <v>13</v>
      </c>
      <c r="B23" s="109" t="s">
        <v>175</v>
      </c>
      <c r="C23" s="163"/>
      <c r="D23" s="190" t="s">
        <v>99</v>
      </c>
      <c r="E23" s="191"/>
      <c r="F23" s="192"/>
      <c r="G23" s="192"/>
      <c r="H23" s="128"/>
      <c r="I23" s="24"/>
      <c r="J23" s="25"/>
      <c r="K23" s="25"/>
      <c r="L23" s="26"/>
      <c r="M23" s="26"/>
      <c r="N23" s="18"/>
    </row>
    <row r="24" spans="1:15" x14ac:dyDescent="0.25">
      <c r="A24" s="83">
        <v>14</v>
      </c>
      <c r="B24" s="27" t="s">
        <v>144</v>
      </c>
      <c r="C24" s="68">
        <f>H87</f>
        <v>0</v>
      </c>
      <c r="D24" s="193"/>
      <c r="E24" s="194"/>
      <c r="F24" s="194"/>
      <c r="G24" s="195"/>
      <c r="H24" s="140"/>
      <c r="I24" s="67"/>
      <c r="J24" s="26"/>
      <c r="K24" s="26"/>
      <c r="L24" s="26"/>
      <c r="M24" s="26"/>
      <c r="N24" s="18"/>
    </row>
    <row r="25" spans="1:15" x14ac:dyDescent="0.25">
      <c r="A25" s="83">
        <v>15</v>
      </c>
      <c r="B25" s="110" t="s">
        <v>132</v>
      </c>
      <c r="C25" s="68">
        <f>C23+C24</f>
        <v>0</v>
      </c>
      <c r="D25" s="193"/>
      <c r="E25" s="194"/>
      <c r="F25" s="194"/>
      <c r="G25" s="195"/>
      <c r="H25" s="140"/>
      <c r="I25" s="67"/>
      <c r="J25" s="26"/>
      <c r="K25" s="26"/>
      <c r="L25" s="26"/>
      <c r="M25" s="26"/>
      <c r="N25" s="18"/>
    </row>
    <row r="26" spans="1:15" ht="14.45" customHeight="1" x14ac:dyDescent="0.25">
      <c r="A26" s="83">
        <v>16</v>
      </c>
      <c r="B26" s="21" t="s">
        <v>41</v>
      </c>
      <c r="C26" s="196"/>
      <c r="D26" s="185"/>
      <c r="E26" s="185"/>
      <c r="F26" s="185"/>
      <c r="G26" s="185"/>
      <c r="H26" s="186"/>
      <c r="I26" s="18"/>
      <c r="J26" s="18"/>
      <c r="K26" s="18"/>
      <c r="L26" s="18"/>
      <c r="M26" s="18"/>
      <c r="N26" s="18"/>
    </row>
    <row r="27" spans="1:15" ht="14.45" customHeight="1" x14ac:dyDescent="0.25">
      <c r="A27" s="83">
        <v>17</v>
      </c>
      <c r="B27" s="22" t="s">
        <v>88</v>
      </c>
      <c r="C27" s="196"/>
      <c r="D27" s="185"/>
      <c r="E27" s="185"/>
      <c r="F27" s="185"/>
      <c r="G27" s="185"/>
      <c r="H27" s="186"/>
      <c r="I27" s="18"/>
      <c r="J27" s="18"/>
      <c r="K27" s="18"/>
      <c r="L27" s="18"/>
      <c r="M27" s="18"/>
      <c r="N27" s="18"/>
    </row>
    <row r="28" spans="1:15" x14ac:dyDescent="0.25">
      <c r="A28" s="83">
        <v>18</v>
      </c>
      <c r="B28" s="21" t="s">
        <v>42</v>
      </c>
      <c r="C28" s="184"/>
      <c r="D28" s="185"/>
      <c r="E28" s="185"/>
      <c r="F28" s="185"/>
      <c r="G28" s="185"/>
      <c r="H28" s="186"/>
      <c r="I28" s="18"/>
      <c r="J28" s="18"/>
      <c r="K28" s="18"/>
      <c r="L28" s="18"/>
      <c r="M28" s="18"/>
      <c r="N28" s="18"/>
    </row>
    <row r="29" spans="1:15" x14ac:dyDescent="0.25">
      <c r="A29" s="83">
        <v>19</v>
      </c>
      <c r="B29" s="21" t="s">
        <v>42</v>
      </c>
      <c r="C29" s="184"/>
      <c r="D29" s="185"/>
      <c r="E29" s="185"/>
      <c r="F29" s="185"/>
      <c r="G29" s="185"/>
      <c r="H29" s="186"/>
      <c r="I29" s="18"/>
      <c r="J29" s="18"/>
      <c r="K29" s="18"/>
      <c r="L29" s="18"/>
      <c r="M29" s="18"/>
      <c r="N29" s="18"/>
      <c r="O29" s="129"/>
    </row>
    <row r="30" spans="1:15" x14ac:dyDescent="0.25">
      <c r="A30" s="69">
        <v>20</v>
      </c>
      <c r="B30" s="21" t="s">
        <v>42</v>
      </c>
      <c r="C30" s="184"/>
      <c r="D30" s="185"/>
      <c r="E30" s="185"/>
      <c r="F30" s="185"/>
      <c r="G30" s="185"/>
      <c r="H30" s="186"/>
      <c r="I30" s="18"/>
      <c r="J30" s="18"/>
      <c r="K30" s="18"/>
      <c r="L30" s="18"/>
      <c r="M30" s="18"/>
      <c r="N30" s="18"/>
    </row>
    <row r="31" spans="1:15" x14ac:dyDescent="0.25">
      <c r="A31" s="73"/>
      <c r="B31" s="74"/>
      <c r="C31" s="75"/>
      <c r="D31" s="75"/>
      <c r="E31" s="75"/>
      <c r="F31" s="75"/>
      <c r="G31" s="75"/>
      <c r="H31" s="75"/>
      <c r="I31" s="28"/>
      <c r="J31" s="28"/>
      <c r="K31" s="28"/>
      <c r="L31" s="28"/>
      <c r="M31" s="28"/>
      <c r="N31" s="18"/>
    </row>
    <row r="32" spans="1:15" x14ac:dyDescent="0.25">
      <c r="A32" s="73"/>
      <c r="B32" s="74"/>
      <c r="C32" s="75"/>
      <c r="D32" s="75"/>
      <c r="E32" s="75"/>
      <c r="F32" s="75"/>
      <c r="G32" s="75"/>
      <c r="H32" s="75"/>
      <c r="I32" s="28"/>
      <c r="J32" s="28"/>
      <c r="K32" s="28"/>
      <c r="L32" s="28"/>
      <c r="M32" s="28"/>
      <c r="N32" s="18"/>
    </row>
    <row r="33" spans="1:14" x14ac:dyDescent="0.25">
      <c r="I33" s="18"/>
      <c r="J33" s="18"/>
      <c r="K33" s="18"/>
      <c r="L33" s="18"/>
      <c r="M33" s="18"/>
      <c r="N33" s="18"/>
    </row>
    <row r="34" spans="1:14" x14ac:dyDescent="0.25">
      <c r="A34" s="19" t="s">
        <v>17</v>
      </c>
      <c r="B34" s="18"/>
      <c r="C34" s="18"/>
      <c r="D34" s="18"/>
      <c r="E34" s="18"/>
      <c r="F34" s="18"/>
      <c r="G34" s="18"/>
      <c r="H34" s="18"/>
      <c r="I34" s="18"/>
      <c r="J34" s="18"/>
      <c r="K34" s="18"/>
      <c r="L34" s="18"/>
      <c r="M34" s="18"/>
      <c r="N34" s="18"/>
    </row>
    <row r="35" spans="1:14" x14ac:dyDescent="0.25">
      <c r="A35" s="29"/>
      <c r="B35" s="30" t="s">
        <v>43</v>
      </c>
      <c r="C35" s="31" t="s">
        <v>44</v>
      </c>
      <c r="D35" s="32" t="s">
        <v>45</v>
      </c>
      <c r="E35" s="32" t="s">
        <v>46</v>
      </c>
      <c r="F35" s="32" t="s">
        <v>92</v>
      </c>
      <c r="G35" s="30" t="s">
        <v>47</v>
      </c>
      <c r="H35" s="32" t="s">
        <v>48</v>
      </c>
      <c r="I35" s="32" t="s">
        <v>49</v>
      </c>
      <c r="J35" s="32" t="s">
        <v>50</v>
      </c>
      <c r="K35" s="30" t="s">
        <v>104</v>
      </c>
      <c r="L35" s="32" t="s">
        <v>105</v>
      </c>
      <c r="M35" s="32" t="s">
        <v>93</v>
      </c>
      <c r="N35" s="18"/>
    </row>
    <row r="36" spans="1:14" ht="15" customHeight="1" x14ac:dyDescent="0.25">
      <c r="A36" s="33"/>
      <c r="B36" s="34" t="s">
        <v>86</v>
      </c>
      <c r="C36" s="206" t="s">
        <v>87</v>
      </c>
      <c r="D36" s="206" t="s">
        <v>117</v>
      </c>
      <c r="E36" s="206" t="s">
        <v>102</v>
      </c>
      <c r="F36" s="206" t="s">
        <v>103</v>
      </c>
      <c r="G36" s="206" t="s">
        <v>51</v>
      </c>
      <c r="H36" s="206" t="s">
        <v>52</v>
      </c>
      <c r="I36" s="206" t="s">
        <v>89</v>
      </c>
      <c r="J36" s="206" t="s">
        <v>110</v>
      </c>
      <c r="K36" s="206" t="s">
        <v>106</v>
      </c>
      <c r="L36" s="209" t="s">
        <v>131</v>
      </c>
      <c r="M36" s="206" t="s">
        <v>107</v>
      </c>
      <c r="N36" s="18"/>
    </row>
    <row r="37" spans="1:14" x14ac:dyDescent="0.25">
      <c r="A37" s="33"/>
      <c r="B37" s="35"/>
      <c r="C37" s="207"/>
      <c r="D37" s="207"/>
      <c r="E37" s="207"/>
      <c r="F37" s="207"/>
      <c r="G37" s="207"/>
      <c r="H37" s="207"/>
      <c r="I37" s="207"/>
      <c r="J37" s="207"/>
      <c r="K37" s="207"/>
      <c r="L37" s="210"/>
      <c r="M37" s="207"/>
      <c r="N37" s="18"/>
    </row>
    <row r="38" spans="1:14" x14ac:dyDescent="0.25">
      <c r="A38" s="36" t="s">
        <v>96</v>
      </c>
      <c r="B38" s="212" t="s">
        <v>53</v>
      </c>
      <c r="C38" s="207"/>
      <c r="D38" s="207"/>
      <c r="E38" s="207"/>
      <c r="F38" s="207"/>
      <c r="G38" s="207"/>
      <c r="H38" s="207"/>
      <c r="I38" s="207"/>
      <c r="J38" s="207"/>
      <c r="K38" s="207"/>
      <c r="L38" s="210"/>
      <c r="M38" s="207"/>
      <c r="N38" s="18"/>
    </row>
    <row r="39" spans="1:14" x14ac:dyDescent="0.25">
      <c r="A39" s="37" t="s">
        <v>97</v>
      </c>
      <c r="B39" s="213"/>
      <c r="C39" s="208"/>
      <c r="D39" s="208"/>
      <c r="E39" s="208"/>
      <c r="F39" s="208"/>
      <c r="G39" s="208"/>
      <c r="H39" s="208"/>
      <c r="I39" s="208"/>
      <c r="J39" s="208"/>
      <c r="K39" s="208"/>
      <c r="L39" s="211"/>
      <c r="M39" s="208"/>
      <c r="N39" s="18"/>
    </row>
    <row r="40" spans="1:14" x14ac:dyDescent="0.25">
      <c r="A40" s="20">
        <v>1</v>
      </c>
      <c r="B40" s="71"/>
      <c r="C40" s="71"/>
      <c r="D40" s="72"/>
      <c r="E40" s="12">
        <f>IF($C$9="25 or less",IF(AND(D40&gt;=14,D40&lt;=15.49),15.5,0),IF($C$9="26 or more",IF(AND(D40&gt;=15,D40&lt;=15.49),15.5,0),0))</f>
        <v>0</v>
      </c>
      <c r="F40" s="103">
        <f t="shared" ref="F40" si="0">IF(E40-D40&gt;0,E40-D40,0)</f>
        <v>0</v>
      </c>
      <c r="G40" s="103">
        <f t="shared" ref="G40" si="1">F40*0.062</f>
        <v>0</v>
      </c>
      <c r="H40" s="103">
        <f t="shared" ref="H40" si="2">F40*0.0145</f>
        <v>0</v>
      </c>
      <c r="I40" s="6"/>
      <c r="J40" s="10"/>
      <c r="K40" s="103">
        <f>ROUND((SUM(F40+G40+H40)+(F40*I40)+(F40*J40)),2)</f>
        <v>0</v>
      </c>
      <c r="L40" s="8"/>
      <c r="M40" s="103">
        <f>SUM(K40*L40)</f>
        <v>0</v>
      </c>
      <c r="N40" s="102"/>
    </row>
    <row r="41" spans="1:14" x14ac:dyDescent="0.25">
      <c r="A41" s="20">
        <v>2</v>
      </c>
      <c r="B41" s="71"/>
      <c r="C41" s="71"/>
      <c r="D41" s="72"/>
      <c r="E41" s="12">
        <f t="shared" ref="E41:E70" si="3">IF($C$9="25 or less",IF(AND(D41&gt;=14,D41&lt;=15.49),15.5,0),IF($C$9="26 or more",IF(AND(D41&gt;=15,D41&lt;=15.49),15.5,0),0))</f>
        <v>0</v>
      </c>
      <c r="F41" s="103">
        <f t="shared" ref="F41:F70" si="4">IF(E41-D41&gt;0,E41-D41,0)</f>
        <v>0</v>
      </c>
      <c r="G41" s="103">
        <f t="shared" ref="G41:G70" si="5">F41*0.062</f>
        <v>0</v>
      </c>
      <c r="H41" s="103">
        <f t="shared" ref="H41:H70" si="6">F41*0.0145</f>
        <v>0</v>
      </c>
      <c r="I41" s="6"/>
      <c r="J41" s="10"/>
      <c r="K41" s="103">
        <f t="shared" ref="K41:K70" si="7">ROUND((SUM(F41+G41+H41)+(F41*I41)+(F41*J41)),2)</f>
        <v>0</v>
      </c>
      <c r="L41" s="8"/>
      <c r="M41" s="103">
        <f t="shared" ref="M41:M70" si="8">SUM(K41*L41)</f>
        <v>0</v>
      </c>
      <c r="N41" s="102"/>
    </row>
    <row r="42" spans="1:14" x14ac:dyDescent="0.25">
      <c r="A42" s="20">
        <v>3</v>
      </c>
      <c r="B42" s="71"/>
      <c r="C42" s="71"/>
      <c r="D42" s="72"/>
      <c r="E42" s="12">
        <f t="shared" si="3"/>
        <v>0</v>
      </c>
      <c r="F42" s="103">
        <f t="shared" si="4"/>
        <v>0</v>
      </c>
      <c r="G42" s="103">
        <f t="shared" si="5"/>
        <v>0</v>
      </c>
      <c r="H42" s="103">
        <f t="shared" si="6"/>
        <v>0</v>
      </c>
      <c r="I42" s="6"/>
      <c r="J42" s="10"/>
      <c r="K42" s="103">
        <f t="shared" si="7"/>
        <v>0</v>
      </c>
      <c r="L42" s="8"/>
      <c r="M42" s="103">
        <f t="shared" si="8"/>
        <v>0</v>
      </c>
      <c r="N42" s="102"/>
    </row>
    <row r="43" spans="1:14" x14ac:dyDescent="0.25">
      <c r="A43" s="20">
        <v>4</v>
      </c>
      <c r="B43" s="71"/>
      <c r="C43" s="71"/>
      <c r="D43" s="72"/>
      <c r="E43" s="12">
        <f t="shared" si="3"/>
        <v>0</v>
      </c>
      <c r="F43" s="103">
        <f t="shared" si="4"/>
        <v>0</v>
      </c>
      <c r="G43" s="103">
        <f t="shared" si="5"/>
        <v>0</v>
      </c>
      <c r="H43" s="103">
        <f t="shared" si="6"/>
        <v>0</v>
      </c>
      <c r="I43" s="6"/>
      <c r="J43" s="10"/>
      <c r="K43" s="103">
        <f t="shared" si="7"/>
        <v>0</v>
      </c>
      <c r="L43" s="8"/>
      <c r="M43" s="103">
        <f t="shared" si="8"/>
        <v>0</v>
      </c>
      <c r="N43" s="102"/>
    </row>
    <row r="44" spans="1:14" x14ac:dyDescent="0.25">
      <c r="A44" s="20">
        <v>5</v>
      </c>
      <c r="B44" s="71"/>
      <c r="C44" s="71"/>
      <c r="D44" s="72"/>
      <c r="E44" s="12">
        <f t="shared" si="3"/>
        <v>0</v>
      </c>
      <c r="F44" s="103">
        <f t="shared" si="4"/>
        <v>0</v>
      </c>
      <c r="G44" s="103">
        <f t="shared" si="5"/>
        <v>0</v>
      </c>
      <c r="H44" s="103">
        <f t="shared" si="6"/>
        <v>0</v>
      </c>
      <c r="I44" s="6"/>
      <c r="J44" s="10"/>
      <c r="K44" s="103">
        <f t="shared" si="7"/>
        <v>0</v>
      </c>
      <c r="L44" s="8"/>
      <c r="M44" s="103">
        <f t="shared" si="8"/>
        <v>0</v>
      </c>
      <c r="N44" s="102"/>
    </row>
    <row r="45" spans="1:14" x14ac:dyDescent="0.25">
      <c r="A45" s="20">
        <v>6</v>
      </c>
      <c r="B45" s="71"/>
      <c r="C45" s="71"/>
      <c r="D45" s="72"/>
      <c r="E45" s="12">
        <f t="shared" si="3"/>
        <v>0</v>
      </c>
      <c r="F45" s="103">
        <f t="shared" si="4"/>
        <v>0</v>
      </c>
      <c r="G45" s="103">
        <f t="shared" si="5"/>
        <v>0</v>
      </c>
      <c r="H45" s="103">
        <f t="shared" si="6"/>
        <v>0</v>
      </c>
      <c r="I45" s="6"/>
      <c r="J45" s="10"/>
      <c r="K45" s="103">
        <f t="shared" si="7"/>
        <v>0</v>
      </c>
      <c r="L45" s="8"/>
      <c r="M45" s="103">
        <f t="shared" si="8"/>
        <v>0</v>
      </c>
      <c r="N45" s="102"/>
    </row>
    <row r="46" spans="1:14" x14ac:dyDescent="0.25">
      <c r="A46" s="20">
        <v>7</v>
      </c>
      <c r="B46" s="71"/>
      <c r="C46" s="71"/>
      <c r="D46" s="72"/>
      <c r="E46" s="12">
        <f t="shared" si="3"/>
        <v>0</v>
      </c>
      <c r="F46" s="103">
        <f t="shared" si="4"/>
        <v>0</v>
      </c>
      <c r="G46" s="103">
        <f t="shared" si="5"/>
        <v>0</v>
      </c>
      <c r="H46" s="103">
        <f t="shared" si="6"/>
        <v>0</v>
      </c>
      <c r="I46" s="6"/>
      <c r="J46" s="10"/>
      <c r="K46" s="103">
        <f t="shared" si="7"/>
        <v>0</v>
      </c>
      <c r="L46" s="8"/>
      <c r="M46" s="103">
        <f t="shared" si="8"/>
        <v>0</v>
      </c>
      <c r="N46" s="102"/>
    </row>
    <row r="47" spans="1:14" x14ac:dyDescent="0.25">
      <c r="A47" s="20">
        <v>8</v>
      </c>
      <c r="B47" s="71"/>
      <c r="C47" s="71"/>
      <c r="D47" s="72"/>
      <c r="E47" s="12">
        <f t="shared" si="3"/>
        <v>0</v>
      </c>
      <c r="F47" s="103">
        <f t="shared" si="4"/>
        <v>0</v>
      </c>
      <c r="G47" s="103">
        <f t="shared" si="5"/>
        <v>0</v>
      </c>
      <c r="H47" s="103">
        <f t="shared" si="6"/>
        <v>0</v>
      </c>
      <c r="I47" s="6"/>
      <c r="J47" s="10"/>
      <c r="K47" s="103">
        <f t="shared" si="7"/>
        <v>0</v>
      </c>
      <c r="L47" s="8"/>
      <c r="M47" s="103">
        <f t="shared" si="8"/>
        <v>0</v>
      </c>
      <c r="N47" s="102"/>
    </row>
    <row r="48" spans="1:14" x14ac:dyDescent="0.25">
      <c r="A48" s="20">
        <v>9</v>
      </c>
      <c r="B48" s="71"/>
      <c r="C48" s="71"/>
      <c r="D48" s="72"/>
      <c r="E48" s="12">
        <f t="shared" si="3"/>
        <v>0</v>
      </c>
      <c r="F48" s="103">
        <f t="shared" si="4"/>
        <v>0</v>
      </c>
      <c r="G48" s="103">
        <f t="shared" si="5"/>
        <v>0</v>
      </c>
      <c r="H48" s="103">
        <f t="shared" si="6"/>
        <v>0</v>
      </c>
      <c r="I48" s="6"/>
      <c r="J48" s="10"/>
      <c r="K48" s="103">
        <f t="shared" si="7"/>
        <v>0</v>
      </c>
      <c r="L48" s="8"/>
      <c r="M48" s="103">
        <f t="shared" si="8"/>
        <v>0</v>
      </c>
      <c r="N48" s="102"/>
    </row>
    <row r="49" spans="1:14" x14ac:dyDescent="0.25">
      <c r="A49" s="83">
        <f t="shared" ref="A49:A68" si="9">A48+1</f>
        <v>10</v>
      </c>
      <c r="B49" s="1"/>
      <c r="C49" s="1"/>
      <c r="D49" s="72"/>
      <c r="E49" s="12">
        <f t="shared" si="3"/>
        <v>0</v>
      </c>
      <c r="F49" s="103">
        <f t="shared" si="4"/>
        <v>0</v>
      </c>
      <c r="G49" s="103">
        <f t="shared" si="5"/>
        <v>0</v>
      </c>
      <c r="H49" s="103">
        <f t="shared" si="6"/>
        <v>0</v>
      </c>
      <c r="I49" s="6"/>
      <c r="J49" s="10"/>
      <c r="K49" s="103">
        <f t="shared" si="7"/>
        <v>0</v>
      </c>
      <c r="L49" s="8"/>
      <c r="M49" s="103">
        <f t="shared" si="8"/>
        <v>0</v>
      </c>
      <c r="N49" s="102"/>
    </row>
    <row r="50" spans="1:14" x14ac:dyDescent="0.25">
      <c r="A50" s="83">
        <f t="shared" si="9"/>
        <v>11</v>
      </c>
      <c r="B50" s="1"/>
      <c r="C50" s="1"/>
      <c r="D50" s="72"/>
      <c r="E50" s="12">
        <f t="shared" si="3"/>
        <v>0</v>
      </c>
      <c r="F50" s="103">
        <f t="shared" si="4"/>
        <v>0</v>
      </c>
      <c r="G50" s="103">
        <f t="shared" si="5"/>
        <v>0</v>
      </c>
      <c r="H50" s="103">
        <f t="shared" si="6"/>
        <v>0</v>
      </c>
      <c r="I50" s="6"/>
      <c r="J50" s="10"/>
      <c r="K50" s="103">
        <f t="shared" si="7"/>
        <v>0</v>
      </c>
      <c r="L50" s="8"/>
      <c r="M50" s="103">
        <f t="shared" si="8"/>
        <v>0</v>
      </c>
      <c r="N50" s="102"/>
    </row>
    <row r="51" spans="1:14" x14ac:dyDescent="0.25">
      <c r="A51" s="83">
        <f t="shared" si="9"/>
        <v>12</v>
      </c>
      <c r="B51" s="1"/>
      <c r="C51" s="1"/>
      <c r="D51" s="72"/>
      <c r="E51" s="12">
        <f t="shared" si="3"/>
        <v>0</v>
      </c>
      <c r="F51" s="103">
        <f t="shared" si="4"/>
        <v>0</v>
      </c>
      <c r="G51" s="103">
        <f t="shared" si="5"/>
        <v>0</v>
      </c>
      <c r="H51" s="103">
        <f t="shared" si="6"/>
        <v>0</v>
      </c>
      <c r="I51" s="6"/>
      <c r="J51" s="10"/>
      <c r="K51" s="103">
        <f t="shared" si="7"/>
        <v>0</v>
      </c>
      <c r="L51" s="8"/>
      <c r="M51" s="103">
        <f t="shared" si="8"/>
        <v>0</v>
      </c>
      <c r="N51" s="102"/>
    </row>
    <row r="52" spans="1:14" x14ac:dyDescent="0.25">
      <c r="A52" s="83">
        <f t="shared" si="9"/>
        <v>13</v>
      </c>
      <c r="B52" s="1"/>
      <c r="C52" s="1"/>
      <c r="D52" s="72"/>
      <c r="E52" s="12">
        <f t="shared" si="3"/>
        <v>0</v>
      </c>
      <c r="F52" s="103">
        <f t="shared" si="4"/>
        <v>0</v>
      </c>
      <c r="G52" s="103">
        <f t="shared" si="5"/>
        <v>0</v>
      </c>
      <c r="H52" s="103">
        <f t="shared" si="6"/>
        <v>0</v>
      </c>
      <c r="I52" s="6"/>
      <c r="J52" s="10"/>
      <c r="K52" s="103">
        <f t="shared" si="7"/>
        <v>0</v>
      </c>
      <c r="L52" s="8"/>
      <c r="M52" s="103">
        <f t="shared" si="8"/>
        <v>0</v>
      </c>
      <c r="N52" s="102"/>
    </row>
    <row r="53" spans="1:14" x14ac:dyDescent="0.25">
      <c r="A53" s="83">
        <f t="shared" si="9"/>
        <v>14</v>
      </c>
      <c r="B53" s="1"/>
      <c r="C53" s="1"/>
      <c r="D53" s="72"/>
      <c r="E53" s="12">
        <f t="shared" si="3"/>
        <v>0</v>
      </c>
      <c r="F53" s="103">
        <f t="shared" si="4"/>
        <v>0</v>
      </c>
      <c r="G53" s="103">
        <f t="shared" si="5"/>
        <v>0</v>
      </c>
      <c r="H53" s="103">
        <f t="shared" si="6"/>
        <v>0</v>
      </c>
      <c r="I53" s="6"/>
      <c r="J53" s="10"/>
      <c r="K53" s="103">
        <f t="shared" si="7"/>
        <v>0</v>
      </c>
      <c r="L53" s="8"/>
      <c r="M53" s="103">
        <f t="shared" si="8"/>
        <v>0</v>
      </c>
      <c r="N53" s="102"/>
    </row>
    <row r="54" spans="1:14" x14ac:dyDescent="0.25">
      <c r="A54" s="83">
        <f t="shared" si="9"/>
        <v>15</v>
      </c>
      <c r="B54" s="1"/>
      <c r="C54" s="1"/>
      <c r="D54" s="72"/>
      <c r="E54" s="12">
        <f t="shared" si="3"/>
        <v>0</v>
      </c>
      <c r="F54" s="103">
        <f t="shared" si="4"/>
        <v>0</v>
      </c>
      <c r="G54" s="103">
        <f t="shared" si="5"/>
        <v>0</v>
      </c>
      <c r="H54" s="103">
        <f t="shared" si="6"/>
        <v>0</v>
      </c>
      <c r="I54" s="6"/>
      <c r="J54" s="10"/>
      <c r="K54" s="103">
        <f t="shared" si="7"/>
        <v>0</v>
      </c>
      <c r="L54" s="8"/>
      <c r="M54" s="103">
        <f t="shared" si="8"/>
        <v>0</v>
      </c>
      <c r="N54" s="102"/>
    </row>
    <row r="55" spans="1:14" x14ac:dyDescent="0.25">
      <c r="A55" s="83">
        <f t="shared" si="9"/>
        <v>16</v>
      </c>
      <c r="B55" s="1"/>
      <c r="C55" s="1"/>
      <c r="D55" s="72"/>
      <c r="E55" s="12">
        <f t="shared" si="3"/>
        <v>0</v>
      </c>
      <c r="F55" s="103">
        <f t="shared" si="4"/>
        <v>0</v>
      </c>
      <c r="G55" s="103">
        <f t="shared" si="5"/>
        <v>0</v>
      </c>
      <c r="H55" s="103">
        <f t="shared" si="6"/>
        <v>0</v>
      </c>
      <c r="I55" s="6"/>
      <c r="J55" s="10"/>
      <c r="K55" s="103">
        <f t="shared" si="7"/>
        <v>0</v>
      </c>
      <c r="L55" s="8"/>
      <c r="M55" s="103">
        <f t="shared" si="8"/>
        <v>0</v>
      </c>
      <c r="N55" s="102"/>
    </row>
    <row r="56" spans="1:14" x14ac:dyDescent="0.25">
      <c r="A56" s="83">
        <f t="shared" si="9"/>
        <v>17</v>
      </c>
      <c r="B56" s="1"/>
      <c r="C56" s="1"/>
      <c r="D56" s="72"/>
      <c r="E56" s="12">
        <f t="shared" si="3"/>
        <v>0</v>
      </c>
      <c r="F56" s="103">
        <f t="shared" si="4"/>
        <v>0</v>
      </c>
      <c r="G56" s="103">
        <f t="shared" si="5"/>
        <v>0</v>
      </c>
      <c r="H56" s="103">
        <f t="shared" si="6"/>
        <v>0</v>
      </c>
      <c r="I56" s="6"/>
      <c r="J56" s="10"/>
      <c r="K56" s="103">
        <f t="shared" si="7"/>
        <v>0</v>
      </c>
      <c r="L56" s="8"/>
      <c r="M56" s="103">
        <f t="shared" si="8"/>
        <v>0</v>
      </c>
      <c r="N56" s="18"/>
    </row>
    <row r="57" spans="1:14" x14ac:dyDescent="0.25">
      <c r="A57" s="83">
        <f t="shared" si="9"/>
        <v>18</v>
      </c>
      <c r="B57" s="1"/>
      <c r="C57" s="1"/>
      <c r="D57" s="72"/>
      <c r="E57" s="12">
        <f t="shared" si="3"/>
        <v>0</v>
      </c>
      <c r="F57" s="103">
        <f t="shared" si="4"/>
        <v>0</v>
      </c>
      <c r="G57" s="103">
        <f t="shared" si="5"/>
        <v>0</v>
      </c>
      <c r="H57" s="103">
        <f t="shared" si="6"/>
        <v>0</v>
      </c>
      <c r="I57" s="6"/>
      <c r="J57" s="10"/>
      <c r="K57" s="103">
        <f t="shared" si="7"/>
        <v>0</v>
      </c>
      <c r="L57" s="8"/>
      <c r="M57" s="103">
        <f t="shared" si="8"/>
        <v>0</v>
      </c>
      <c r="N57" s="18"/>
    </row>
    <row r="58" spans="1:14" x14ac:dyDescent="0.25">
      <c r="A58" s="83">
        <f t="shared" si="9"/>
        <v>19</v>
      </c>
      <c r="B58" s="1"/>
      <c r="C58" s="1"/>
      <c r="D58" s="72"/>
      <c r="E58" s="12">
        <f t="shared" si="3"/>
        <v>0</v>
      </c>
      <c r="F58" s="103">
        <f t="shared" si="4"/>
        <v>0</v>
      </c>
      <c r="G58" s="103">
        <f t="shared" si="5"/>
        <v>0</v>
      </c>
      <c r="H58" s="103">
        <f t="shared" si="6"/>
        <v>0</v>
      </c>
      <c r="I58" s="6"/>
      <c r="J58" s="10"/>
      <c r="K58" s="103">
        <f t="shared" si="7"/>
        <v>0</v>
      </c>
      <c r="L58" s="8"/>
      <c r="M58" s="103">
        <f t="shared" si="8"/>
        <v>0</v>
      </c>
      <c r="N58" s="18"/>
    </row>
    <row r="59" spans="1:14" x14ac:dyDescent="0.25">
      <c r="A59" s="83">
        <f t="shared" si="9"/>
        <v>20</v>
      </c>
      <c r="B59" s="1"/>
      <c r="C59" s="1"/>
      <c r="D59" s="72"/>
      <c r="E59" s="12">
        <f t="shared" si="3"/>
        <v>0</v>
      </c>
      <c r="F59" s="103">
        <f t="shared" si="4"/>
        <v>0</v>
      </c>
      <c r="G59" s="103">
        <f t="shared" si="5"/>
        <v>0</v>
      </c>
      <c r="H59" s="103">
        <f t="shared" si="6"/>
        <v>0</v>
      </c>
      <c r="I59" s="6"/>
      <c r="J59" s="10"/>
      <c r="K59" s="103">
        <f t="shared" si="7"/>
        <v>0</v>
      </c>
      <c r="L59" s="8"/>
      <c r="M59" s="103">
        <f t="shared" si="8"/>
        <v>0</v>
      </c>
      <c r="N59" s="18"/>
    </row>
    <row r="60" spans="1:14" x14ac:dyDescent="0.25">
      <c r="A60" s="83">
        <f t="shared" si="9"/>
        <v>21</v>
      </c>
      <c r="B60" s="1"/>
      <c r="C60" s="1"/>
      <c r="D60" s="72"/>
      <c r="E60" s="12">
        <f t="shared" si="3"/>
        <v>0</v>
      </c>
      <c r="F60" s="103">
        <f t="shared" si="4"/>
        <v>0</v>
      </c>
      <c r="G60" s="103">
        <f t="shared" si="5"/>
        <v>0</v>
      </c>
      <c r="H60" s="103">
        <f t="shared" si="6"/>
        <v>0</v>
      </c>
      <c r="I60" s="6"/>
      <c r="J60" s="10"/>
      <c r="K60" s="103">
        <f t="shared" si="7"/>
        <v>0</v>
      </c>
      <c r="L60" s="8"/>
      <c r="M60" s="103">
        <f t="shared" si="8"/>
        <v>0</v>
      </c>
      <c r="N60" s="18"/>
    </row>
    <row r="61" spans="1:14" x14ac:dyDescent="0.25">
      <c r="A61" s="83">
        <f t="shared" si="9"/>
        <v>22</v>
      </c>
      <c r="B61" s="1"/>
      <c r="C61" s="1"/>
      <c r="D61" s="72"/>
      <c r="E61" s="12">
        <f t="shared" si="3"/>
        <v>0</v>
      </c>
      <c r="F61" s="103">
        <f t="shared" si="4"/>
        <v>0</v>
      </c>
      <c r="G61" s="103">
        <f t="shared" si="5"/>
        <v>0</v>
      </c>
      <c r="H61" s="103">
        <f t="shared" si="6"/>
        <v>0</v>
      </c>
      <c r="I61" s="6"/>
      <c r="J61" s="10"/>
      <c r="K61" s="103">
        <f t="shared" si="7"/>
        <v>0</v>
      </c>
      <c r="L61" s="8"/>
      <c r="M61" s="103">
        <f t="shared" si="8"/>
        <v>0</v>
      </c>
      <c r="N61" s="18"/>
    </row>
    <row r="62" spans="1:14" x14ac:dyDescent="0.25">
      <c r="A62" s="83">
        <f t="shared" si="9"/>
        <v>23</v>
      </c>
      <c r="B62" s="1"/>
      <c r="C62" s="1"/>
      <c r="D62" s="72"/>
      <c r="E62" s="12">
        <f t="shared" si="3"/>
        <v>0</v>
      </c>
      <c r="F62" s="103">
        <f t="shared" si="4"/>
        <v>0</v>
      </c>
      <c r="G62" s="103">
        <f t="shared" si="5"/>
        <v>0</v>
      </c>
      <c r="H62" s="103">
        <f t="shared" si="6"/>
        <v>0</v>
      </c>
      <c r="I62" s="6"/>
      <c r="J62" s="10"/>
      <c r="K62" s="103">
        <f t="shared" si="7"/>
        <v>0</v>
      </c>
      <c r="L62" s="8"/>
      <c r="M62" s="103">
        <f t="shared" si="8"/>
        <v>0</v>
      </c>
      <c r="N62" s="18"/>
    </row>
    <row r="63" spans="1:14" x14ac:dyDescent="0.25">
      <c r="A63" s="83">
        <f t="shared" si="9"/>
        <v>24</v>
      </c>
      <c r="B63" s="1"/>
      <c r="C63" s="1"/>
      <c r="D63" s="72"/>
      <c r="E63" s="12">
        <f t="shared" si="3"/>
        <v>0</v>
      </c>
      <c r="F63" s="103">
        <f t="shared" si="4"/>
        <v>0</v>
      </c>
      <c r="G63" s="103">
        <f t="shared" si="5"/>
        <v>0</v>
      </c>
      <c r="H63" s="103">
        <f t="shared" si="6"/>
        <v>0</v>
      </c>
      <c r="I63" s="6"/>
      <c r="J63" s="10"/>
      <c r="K63" s="103">
        <f t="shared" si="7"/>
        <v>0</v>
      </c>
      <c r="L63" s="8"/>
      <c r="M63" s="103">
        <f t="shared" si="8"/>
        <v>0</v>
      </c>
      <c r="N63" s="18"/>
    </row>
    <row r="64" spans="1:14" x14ac:dyDescent="0.25">
      <c r="A64" s="83">
        <f t="shared" si="9"/>
        <v>25</v>
      </c>
      <c r="B64" s="1"/>
      <c r="C64" s="1"/>
      <c r="D64" s="72"/>
      <c r="E64" s="12">
        <f t="shared" si="3"/>
        <v>0</v>
      </c>
      <c r="F64" s="103">
        <f t="shared" si="4"/>
        <v>0</v>
      </c>
      <c r="G64" s="103">
        <f t="shared" si="5"/>
        <v>0</v>
      </c>
      <c r="H64" s="103">
        <f t="shared" si="6"/>
        <v>0</v>
      </c>
      <c r="I64" s="6"/>
      <c r="J64" s="10"/>
      <c r="K64" s="103">
        <f t="shared" si="7"/>
        <v>0</v>
      </c>
      <c r="L64" s="8"/>
      <c r="M64" s="103">
        <f t="shared" si="8"/>
        <v>0</v>
      </c>
      <c r="N64" s="18"/>
    </row>
    <row r="65" spans="1:14" x14ac:dyDescent="0.25">
      <c r="A65" s="83">
        <f t="shared" si="9"/>
        <v>26</v>
      </c>
      <c r="B65" s="1"/>
      <c r="C65" s="1"/>
      <c r="D65" s="72"/>
      <c r="E65" s="12">
        <f t="shared" si="3"/>
        <v>0</v>
      </c>
      <c r="F65" s="103">
        <f t="shared" si="4"/>
        <v>0</v>
      </c>
      <c r="G65" s="103">
        <f t="shared" si="5"/>
        <v>0</v>
      </c>
      <c r="H65" s="103">
        <f t="shared" si="6"/>
        <v>0</v>
      </c>
      <c r="I65" s="6"/>
      <c r="J65" s="10"/>
      <c r="K65" s="103">
        <f t="shared" si="7"/>
        <v>0</v>
      </c>
      <c r="L65" s="8"/>
      <c r="M65" s="103">
        <f t="shared" si="8"/>
        <v>0</v>
      </c>
      <c r="N65" s="18"/>
    </row>
    <row r="66" spans="1:14" x14ac:dyDescent="0.25">
      <c r="A66" s="83">
        <f t="shared" si="9"/>
        <v>27</v>
      </c>
      <c r="B66" s="1"/>
      <c r="C66" s="1"/>
      <c r="D66" s="72"/>
      <c r="E66" s="12">
        <f t="shared" si="3"/>
        <v>0</v>
      </c>
      <c r="F66" s="103">
        <f t="shared" si="4"/>
        <v>0</v>
      </c>
      <c r="G66" s="103">
        <f t="shared" si="5"/>
        <v>0</v>
      </c>
      <c r="H66" s="103">
        <f t="shared" si="6"/>
        <v>0</v>
      </c>
      <c r="I66" s="6"/>
      <c r="J66" s="10"/>
      <c r="K66" s="103">
        <f t="shared" si="7"/>
        <v>0</v>
      </c>
      <c r="L66" s="8"/>
      <c r="M66" s="103">
        <f t="shared" si="8"/>
        <v>0</v>
      </c>
      <c r="N66" s="18"/>
    </row>
    <row r="67" spans="1:14" x14ac:dyDescent="0.25">
      <c r="A67" s="83">
        <f t="shared" si="9"/>
        <v>28</v>
      </c>
      <c r="B67" s="1"/>
      <c r="C67" s="1"/>
      <c r="D67" s="72"/>
      <c r="E67" s="12">
        <f t="shared" si="3"/>
        <v>0</v>
      </c>
      <c r="F67" s="103">
        <f t="shared" si="4"/>
        <v>0</v>
      </c>
      <c r="G67" s="103">
        <f t="shared" si="5"/>
        <v>0</v>
      </c>
      <c r="H67" s="103">
        <f t="shared" si="6"/>
        <v>0</v>
      </c>
      <c r="I67" s="6"/>
      <c r="J67" s="10"/>
      <c r="K67" s="103">
        <f t="shared" si="7"/>
        <v>0</v>
      </c>
      <c r="L67" s="8"/>
      <c r="M67" s="103">
        <f t="shared" si="8"/>
        <v>0</v>
      </c>
      <c r="N67" s="18"/>
    </row>
    <row r="68" spans="1:14" x14ac:dyDescent="0.25">
      <c r="A68" s="83">
        <f t="shared" si="9"/>
        <v>29</v>
      </c>
      <c r="B68" s="1"/>
      <c r="C68" s="1"/>
      <c r="D68" s="2"/>
      <c r="E68" s="12">
        <f t="shared" si="3"/>
        <v>0</v>
      </c>
      <c r="F68" s="103">
        <f t="shared" si="4"/>
        <v>0</v>
      </c>
      <c r="G68" s="103">
        <f t="shared" si="5"/>
        <v>0</v>
      </c>
      <c r="H68" s="103">
        <f t="shared" si="6"/>
        <v>0</v>
      </c>
      <c r="I68" s="6"/>
      <c r="J68" s="10"/>
      <c r="K68" s="103">
        <f t="shared" si="7"/>
        <v>0</v>
      </c>
      <c r="L68" s="8"/>
      <c r="M68" s="103">
        <f t="shared" si="8"/>
        <v>0</v>
      </c>
      <c r="N68" s="18"/>
    </row>
    <row r="69" spans="1:14" x14ac:dyDescent="0.25">
      <c r="A69" s="83">
        <f>A68+1</f>
        <v>30</v>
      </c>
      <c r="B69" s="1"/>
      <c r="C69" s="1"/>
      <c r="D69" s="2"/>
      <c r="E69" s="12">
        <f t="shared" si="3"/>
        <v>0</v>
      </c>
      <c r="F69" s="103">
        <f t="shared" si="4"/>
        <v>0</v>
      </c>
      <c r="G69" s="103">
        <f t="shared" si="5"/>
        <v>0</v>
      </c>
      <c r="H69" s="103">
        <f t="shared" si="6"/>
        <v>0</v>
      </c>
      <c r="I69" s="6"/>
      <c r="J69" s="10"/>
      <c r="K69" s="103">
        <f t="shared" si="7"/>
        <v>0</v>
      </c>
      <c r="L69" s="8"/>
      <c r="M69" s="103">
        <f t="shared" si="8"/>
        <v>0</v>
      </c>
      <c r="N69" s="18"/>
    </row>
    <row r="70" spans="1:14" ht="15.75" thickBot="1" x14ac:dyDescent="0.3">
      <c r="A70" s="69">
        <f>A69+1</f>
        <v>31</v>
      </c>
      <c r="B70" s="1"/>
      <c r="C70" s="1"/>
      <c r="D70" s="2"/>
      <c r="E70" s="12">
        <f t="shared" si="3"/>
        <v>0</v>
      </c>
      <c r="F70" s="103">
        <f t="shared" si="4"/>
        <v>0</v>
      </c>
      <c r="G70" s="103">
        <f t="shared" si="5"/>
        <v>0</v>
      </c>
      <c r="H70" s="103">
        <f t="shared" si="6"/>
        <v>0</v>
      </c>
      <c r="I70" s="6"/>
      <c r="J70" s="10"/>
      <c r="K70" s="103">
        <f t="shared" si="7"/>
        <v>0</v>
      </c>
      <c r="L70" s="8"/>
      <c r="M70" s="103">
        <f t="shared" si="8"/>
        <v>0</v>
      </c>
      <c r="N70" s="18"/>
    </row>
    <row r="71" spans="1:14" ht="15.75" thickBot="1" x14ac:dyDescent="0.3">
      <c r="A71" s="38" t="s">
        <v>21</v>
      </c>
      <c r="B71" s="39"/>
      <c r="C71" s="7"/>
      <c r="D71" s="7"/>
      <c r="E71" s="7"/>
      <c r="F71" s="40"/>
      <c r="G71" s="40"/>
      <c r="H71" s="41"/>
      <c r="I71" s="42" t="s">
        <v>55</v>
      </c>
      <c r="J71" s="42"/>
      <c r="K71" s="9">
        <f>SUM(K40:K70)</f>
        <v>0</v>
      </c>
      <c r="L71" s="43">
        <f t="shared" ref="L71:M71" si="10">SUM(L40:L70)</f>
        <v>0</v>
      </c>
      <c r="M71" s="86">
        <f t="shared" si="10"/>
        <v>0</v>
      </c>
      <c r="N71" s="18"/>
    </row>
    <row r="72" spans="1:14" ht="17.25" customHeight="1" x14ac:dyDescent="0.25">
      <c r="A72" s="76"/>
      <c r="B72" s="77" t="s">
        <v>21</v>
      </c>
      <c r="D72" s="78"/>
      <c r="E72" s="78"/>
      <c r="F72" s="79"/>
      <c r="G72" s="79"/>
      <c r="H72" s="79"/>
      <c r="I72" s="18"/>
      <c r="J72" s="18"/>
      <c r="K72" s="18"/>
      <c r="L72" s="44"/>
      <c r="M72" s="45"/>
      <c r="N72" s="18"/>
    </row>
    <row r="73" spans="1:14" x14ac:dyDescent="0.25">
      <c r="A73" s="76"/>
      <c r="B73" s="77"/>
      <c r="C73" s="81"/>
      <c r="D73" s="80"/>
      <c r="E73" s="80"/>
      <c r="F73" s="80"/>
      <c r="G73" s="82"/>
      <c r="H73" s="80"/>
      <c r="I73" s="28"/>
      <c r="J73" s="28"/>
      <c r="K73" s="28"/>
      <c r="L73" s="28"/>
      <c r="M73" s="45"/>
      <c r="N73" s="18"/>
    </row>
    <row r="74" spans="1:14" x14ac:dyDescent="0.25">
      <c r="A74" s="76"/>
      <c r="B74" s="77"/>
      <c r="C74" s="81"/>
      <c r="D74" s="80"/>
      <c r="E74" s="80"/>
      <c r="F74" s="80"/>
      <c r="G74" s="82"/>
      <c r="H74" s="80"/>
      <c r="I74" s="28"/>
      <c r="J74" s="28"/>
      <c r="K74" s="28"/>
      <c r="L74" s="28"/>
      <c r="M74" s="45"/>
      <c r="N74" s="18"/>
    </row>
    <row r="75" spans="1:14" x14ac:dyDescent="0.25">
      <c r="A75" s="46"/>
      <c r="B75" s="46"/>
      <c r="C75" s="47"/>
      <c r="D75" s="46"/>
      <c r="E75" s="46"/>
      <c r="F75" s="46"/>
      <c r="G75" s="46"/>
      <c r="H75" s="48"/>
      <c r="I75" s="18"/>
      <c r="J75" s="23"/>
      <c r="K75" s="113"/>
      <c r="L75" s="113"/>
      <c r="M75" s="113"/>
      <c r="N75" s="113"/>
    </row>
    <row r="76" spans="1:14" x14ac:dyDescent="0.25">
      <c r="A76" s="121" t="s">
        <v>172</v>
      </c>
      <c r="B76" s="121"/>
      <c r="C76" s="49"/>
      <c r="D76" s="49"/>
      <c r="E76" s="49"/>
      <c r="F76" s="49"/>
      <c r="G76" s="49"/>
      <c r="H76" s="50"/>
      <c r="I76" s="18"/>
      <c r="J76" s="114"/>
      <c r="K76" s="115"/>
      <c r="L76" s="114"/>
      <c r="M76" s="114"/>
      <c r="N76" s="114"/>
    </row>
    <row r="77" spans="1:14" x14ac:dyDescent="0.25">
      <c r="A77" s="51">
        <v>1</v>
      </c>
      <c r="B77" s="52"/>
      <c r="C77" s="53"/>
      <c r="D77" s="54"/>
      <c r="E77" s="54"/>
      <c r="F77" s="54"/>
      <c r="G77" s="52" t="s">
        <v>108</v>
      </c>
      <c r="H77" s="13">
        <f>M71</f>
        <v>0</v>
      </c>
      <c r="I77" s="18"/>
      <c r="J77" s="114"/>
      <c r="K77" s="114"/>
      <c r="L77" s="114"/>
      <c r="M77" s="114"/>
      <c r="N77" s="114"/>
    </row>
    <row r="78" spans="1:14" x14ac:dyDescent="0.25">
      <c r="A78" s="51">
        <v>2</v>
      </c>
      <c r="B78" s="52"/>
      <c r="C78" s="53"/>
      <c r="D78" s="54"/>
      <c r="E78" s="54"/>
      <c r="F78" s="54"/>
      <c r="G78" s="52" t="s">
        <v>184</v>
      </c>
      <c r="H78" s="164">
        <f>IFERROR((C21/C22)*SUM(C17:H19),0)</f>
        <v>0</v>
      </c>
      <c r="I78" s="18"/>
      <c r="J78" s="114"/>
      <c r="K78" s="114"/>
      <c r="L78" s="114"/>
      <c r="M78" s="114"/>
      <c r="N78" s="114"/>
    </row>
    <row r="79" spans="1:14" x14ac:dyDescent="0.25">
      <c r="A79" s="55">
        <v>3</v>
      </c>
      <c r="B79" s="56"/>
      <c r="C79" s="57"/>
      <c r="D79" s="58"/>
      <c r="E79" s="58"/>
      <c r="F79" s="58"/>
      <c r="G79" s="59" t="s">
        <v>114</v>
      </c>
      <c r="H79" s="3">
        <f>SUM(H80:H86)</f>
        <v>0</v>
      </c>
      <c r="I79" s="18"/>
      <c r="J79" s="115"/>
      <c r="K79" s="115"/>
      <c r="L79" s="116"/>
      <c r="M79" s="117"/>
      <c r="N79" s="118"/>
    </row>
    <row r="80" spans="1:14" x14ac:dyDescent="0.25">
      <c r="A80" s="20">
        <v>4</v>
      </c>
      <c r="B80" s="60" t="s">
        <v>56</v>
      </c>
      <c r="C80" s="4"/>
      <c r="D80" s="57"/>
      <c r="E80" s="58"/>
      <c r="F80" s="58"/>
      <c r="G80" s="61" t="s">
        <v>158</v>
      </c>
      <c r="H80" s="5"/>
      <c r="I80" s="18"/>
      <c r="J80" s="115"/>
      <c r="K80" s="115"/>
      <c r="L80" s="116"/>
      <c r="M80" s="117"/>
      <c r="N80" s="119"/>
    </row>
    <row r="81" spans="1:14" x14ac:dyDescent="0.25">
      <c r="A81" s="20">
        <v>5</v>
      </c>
      <c r="B81" s="60" t="s">
        <v>57</v>
      </c>
      <c r="C81" s="4"/>
      <c r="D81" s="57"/>
      <c r="E81" s="58"/>
      <c r="F81" s="58"/>
      <c r="G81" s="61" t="s">
        <v>158</v>
      </c>
      <c r="H81" s="5"/>
      <c r="I81" s="18"/>
      <c r="J81" s="113"/>
      <c r="K81" s="23"/>
      <c r="L81" s="116"/>
      <c r="M81" s="117"/>
      <c r="N81" s="118"/>
    </row>
    <row r="82" spans="1:14" x14ac:dyDescent="0.25">
      <c r="A82" s="20">
        <v>6</v>
      </c>
      <c r="B82" s="60" t="s">
        <v>57</v>
      </c>
      <c r="C82" s="4"/>
      <c r="D82" s="57"/>
      <c r="E82" s="58"/>
      <c r="F82" s="58"/>
      <c r="G82" s="61" t="s">
        <v>158</v>
      </c>
      <c r="H82" s="5"/>
      <c r="I82" s="18"/>
      <c r="J82" s="113"/>
      <c r="K82" s="113"/>
      <c r="L82" s="113"/>
      <c r="M82" s="113"/>
      <c r="N82" s="113"/>
    </row>
    <row r="83" spans="1:14" x14ac:dyDescent="0.25">
      <c r="A83" s="20">
        <v>7</v>
      </c>
      <c r="B83" s="60" t="s">
        <v>57</v>
      </c>
      <c r="C83" s="4"/>
      <c r="D83" s="57"/>
      <c r="E83" s="58"/>
      <c r="F83" s="58"/>
      <c r="G83" s="61" t="s">
        <v>158</v>
      </c>
      <c r="H83" s="5"/>
      <c r="I83" s="18"/>
      <c r="J83" s="23"/>
      <c r="K83" s="113"/>
      <c r="L83" s="113"/>
      <c r="M83" s="113"/>
      <c r="N83" s="113"/>
    </row>
    <row r="84" spans="1:14" x14ac:dyDescent="0.25">
      <c r="A84" s="20">
        <v>8</v>
      </c>
      <c r="B84" s="60" t="s">
        <v>57</v>
      </c>
      <c r="C84" s="4"/>
      <c r="D84" s="57"/>
      <c r="E84" s="58"/>
      <c r="F84" s="58"/>
      <c r="G84" s="61" t="s">
        <v>158</v>
      </c>
      <c r="H84" s="5"/>
      <c r="I84" s="18"/>
      <c r="J84" s="23"/>
      <c r="K84" s="113"/>
      <c r="L84" s="113"/>
      <c r="M84" s="113"/>
      <c r="N84" s="113"/>
    </row>
    <row r="85" spans="1:14" x14ac:dyDescent="0.25">
      <c r="A85" s="20">
        <v>9</v>
      </c>
      <c r="B85" s="60" t="s">
        <v>57</v>
      </c>
      <c r="C85" s="4"/>
      <c r="D85" s="57"/>
      <c r="E85" s="58"/>
      <c r="F85" s="58"/>
      <c r="G85" s="61" t="s">
        <v>158</v>
      </c>
      <c r="H85" s="5"/>
      <c r="I85" s="18"/>
      <c r="J85" s="120"/>
      <c r="K85" s="113"/>
      <c r="L85" s="113"/>
      <c r="M85" s="113"/>
      <c r="N85" s="113"/>
    </row>
    <row r="86" spans="1:14" x14ac:dyDescent="0.25">
      <c r="A86" s="20">
        <v>10</v>
      </c>
      <c r="B86" s="60" t="s">
        <v>57</v>
      </c>
      <c r="C86" s="84"/>
      <c r="D86" s="57"/>
      <c r="E86" s="58"/>
      <c r="F86" s="58"/>
      <c r="G86" s="61" t="s">
        <v>158</v>
      </c>
      <c r="H86" s="5"/>
      <c r="I86" s="18"/>
      <c r="J86" s="115"/>
      <c r="K86" s="115"/>
      <c r="L86" s="114"/>
      <c r="M86" s="114"/>
      <c r="N86" s="114"/>
    </row>
    <row r="87" spans="1:14" ht="15.75" thickBot="1" x14ac:dyDescent="0.3">
      <c r="A87" s="62">
        <v>11</v>
      </c>
      <c r="B87" s="63" t="s">
        <v>185</v>
      </c>
      <c r="C87" s="64"/>
      <c r="D87" s="65"/>
      <c r="E87" s="65"/>
      <c r="F87" s="65"/>
      <c r="G87" s="66"/>
      <c r="H87" s="87">
        <f>IFERROR(ROUND(H77/(H79+H78),2),0)</f>
        <v>0</v>
      </c>
      <c r="I87" s="18"/>
      <c r="J87" s="114"/>
      <c r="K87" s="114"/>
      <c r="L87" s="114"/>
      <c r="M87" s="114"/>
      <c r="N87" s="114"/>
    </row>
    <row r="88" spans="1:14" ht="15.75" thickTop="1" x14ac:dyDescent="0.25">
      <c r="I88" s="18"/>
      <c r="J88" s="114"/>
      <c r="K88" s="115"/>
      <c r="L88" s="118"/>
      <c r="M88" s="117"/>
      <c r="N88" s="113"/>
    </row>
    <row r="89" spans="1:14" x14ac:dyDescent="0.25">
      <c r="A89" s="18"/>
      <c r="B89" s="18"/>
      <c r="C89" s="18"/>
      <c r="D89" s="18"/>
      <c r="E89" s="18"/>
      <c r="F89" s="18"/>
      <c r="G89" s="18"/>
      <c r="H89" s="18"/>
      <c r="I89" s="18"/>
      <c r="J89" s="18"/>
      <c r="K89" s="18"/>
      <c r="L89" s="18"/>
      <c r="M89" s="18"/>
      <c r="N89" s="18"/>
    </row>
    <row r="90" spans="1:14" x14ac:dyDescent="0.25">
      <c r="A90" s="18"/>
      <c r="B90" s="18"/>
    </row>
    <row r="91" spans="1:14" x14ac:dyDescent="0.25">
      <c r="A91" s="18"/>
      <c r="B91" s="18"/>
    </row>
    <row r="92" spans="1:14" x14ac:dyDescent="0.25">
      <c r="A92" s="18"/>
      <c r="B92" s="18"/>
    </row>
    <row r="93" spans="1:14" x14ac:dyDescent="0.25">
      <c r="A93" s="18"/>
      <c r="B93" s="18"/>
    </row>
    <row r="94" spans="1:14" x14ac:dyDescent="0.25">
      <c r="A94" s="18"/>
      <c r="B94" s="18"/>
    </row>
    <row r="95" spans="1:14" x14ac:dyDescent="0.25">
      <c r="A95" s="18"/>
      <c r="B95" s="18"/>
    </row>
    <row r="96" spans="1:14"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A108" s="18"/>
      <c r="B108" s="18"/>
    </row>
    <row r="109" spans="1:2" x14ac:dyDescent="0.25">
      <c r="A109" s="18"/>
      <c r="B109" s="18"/>
    </row>
    <row r="110" spans="1:2" hidden="1" x14ac:dyDescent="0.25">
      <c r="A110" s="18"/>
      <c r="B110" s="18"/>
    </row>
    <row r="111" spans="1:2" hidden="1" x14ac:dyDescent="0.25">
      <c r="A111" s="27" t="s">
        <v>120</v>
      </c>
      <c r="B111" s="18"/>
    </row>
    <row r="112" spans="1:2" hidden="1" x14ac:dyDescent="0.25">
      <c r="A112" s="27" t="s">
        <v>121</v>
      </c>
      <c r="B112" s="18"/>
    </row>
    <row r="113" spans="1:2" hidden="1" x14ac:dyDescent="0.25">
      <c r="A113" s="18"/>
      <c r="B113" s="18"/>
    </row>
    <row r="114" spans="1:2" hidden="1" x14ac:dyDescent="0.25">
      <c r="A114" s="14" t="s">
        <v>61</v>
      </c>
      <c r="B114" s="14" t="s">
        <v>61</v>
      </c>
    </row>
    <row r="115" spans="1:2" hidden="1" x14ac:dyDescent="0.25">
      <c r="A115" s="14" t="s">
        <v>54</v>
      </c>
      <c r="B115" s="14" t="s">
        <v>54</v>
      </c>
    </row>
    <row r="116" spans="1:2" hidden="1" x14ac:dyDescent="0.25">
      <c r="A116" s="27" t="s">
        <v>100</v>
      </c>
      <c r="B116" s="27" t="s">
        <v>100</v>
      </c>
    </row>
    <row r="117" spans="1:2" hidden="1" x14ac:dyDescent="0.25">
      <c r="A117" s="27" t="s">
        <v>101</v>
      </c>
      <c r="B117" s="27" t="s">
        <v>101</v>
      </c>
    </row>
    <row r="118" spans="1:2" hidden="1" x14ac:dyDescent="0.25">
      <c r="A118" s="14"/>
      <c r="B118" s="14"/>
    </row>
    <row r="119" spans="1:2" hidden="1" x14ac:dyDescent="0.25">
      <c r="A119" s="14" t="s">
        <v>62</v>
      </c>
      <c r="B119" s="14" t="s">
        <v>62</v>
      </c>
    </row>
    <row r="120" spans="1:2" hidden="1" x14ac:dyDescent="0.25">
      <c r="A120" s="14" t="s">
        <v>63</v>
      </c>
      <c r="B120" s="14" t="s">
        <v>63</v>
      </c>
    </row>
    <row r="121" spans="1:2" hidden="1" x14ac:dyDescent="0.25">
      <c r="A121" s="14" t="s">
        <v>64</v>
      </c>
      <c r="B121" s="14" t="s">
        <v>64</v>
      </c>
    </row>
    <row r="122" spans="1:2" hidden="1" x14ac:dyDescent="0.25">
      <c r="A122" s="14" t="s">
        <v>65</v>
      </c>
      <c r="B122" s="14" t="s">
        <v>65</v>
      </c>
    </row>
    <row r="123" spans="1:2" hidden="1" x14ac:dyDescent="0.25">
      <c r="A123" s="14" t="s">
        <v>66</v>
      </c>
      <c r="B123" s="14" t="s">
        <v>66</v>
      </c>
    </row>
    <row r="124" spans="1:2" hidden="1" x14ac:dyDescent="0.25">
      <c r="A124" s="14" t="s">
        <v>67</v>
      </c>
      <c r="B124" s="14" t="s">
        <v>67</v>
      </c>
    </row>
    <row r="125" spans="1:2" hidden="1" x14ac:dyDescent="0.25">
      <c r="A125" s="14" t="s">
        <v>68</v>
      </c>
      <c r="B125" s="14" t="s">
        <v>68</v>
      </c>
    </row>
    <row r="126" spans="1:2" hidden="1" x14ac:dyDescent="0.25">
      <c r="A126" s="14" t="s">
        <v>69</v>
      </c>
      <c r="B126" s="14" t="s">
        <v>69</v>
      </c>
    </row>
    <row r="127" spans="1:2" hidden="1" x14ac:dyDescent="0.25">
      <c r="A127" s="14" t="s">
        <v>70</v>
      </c>
      <c r="B127" s="14" t="s">
        <v>70</v>
      </c>
    </row>
    <row r="128" spans="1:2" hidden="1" x14ac:dyDescent="0.25">
      <c r="A128" s="14" t="s">
        <v>71</v>
      </c>
      <c r="B128" s="14" t="s">
        <v>71</v>
      </c>
    </row>
    <row r="129" spans="1:2" hidden="1" x14ac:dyDescent="0.25">
      <c r="A129" s="14" t="s">
        <v>72</v>
      </c>
      <c r="B129" s="14" t="s">
        <v>72</v>
      </c>
    </row>
    <row r="130" spans="1:2" hidden="1" x14ac:dyDescent="0.25">
      <c r="A130" s="14" t="s">
        <v>73</v>
      </c>
      <c r="B130" s="14" t="s">
        <v>73</v>
      </c>
    </row>
    <row r="131" spans="1:2" hidden="1" x14ac:dyDescent="0.25">
      <c r="A131" s="14" t="s">
        <v>74</v>
      </c>
      <c r="B131" s="14" t="s">
        <v>74</v>
      </c>
    </row>
    <row r="132" spans="1:2" hidden="1" x14ac:dyDescent="0.25">
      <c r="A132" s="14" t="s">
        <v>75</v>
      </c>
      <c r="B132" s="14" t="s">
        <v>75</v>
      </c>
    </row>
    <row r="133" spans="1:2" hidden="1" x14ac:dyDescent="0.25">
      <c r="A133" s="14" t="s">
        <v>76</v>
      </c>
      <c r="B133" s="14" t="s">
        <v>76</v>
      </c>
    </row>
    <row r="134" spans="1:2" hidden="1" x14ac:dyDescent="0.25">
      <c r="A134" s="14" t="s">
        <v>77</v>
      </c>
      <c r="B134" s="14" t="s">
        <v>77</v>
      </c>
    </row>
    <row r="135" spans="1:2" hidden="1" x14ac:dyDescent="0.25">
      <c r="A135" s="14" t="s">
        <v>78</v>
      </c>
      <c r="B135" s="14" t="s">
        <v>78</v>
      </c>
    </row>
    <row r="136" spans="1:2" hidden="1" x14ac:dyDescent="0.25">
      <c r="A136" s="14" t="s">
        <v>79</v>
      </c>
      <c r="B136" s="14" t="s">
        <v>79</v>
      </c>
    </row>
    <row r="137" spans="1:2" hidden="1" x14ac:dyDescent="0.25">
      <c r="A137" s="14" t="s">
        <v>80</v>
      </c>
      <c r="B137" s="14" t="s">
        <v>80</v>
      </c>
    </row>
    <row r="138" spans="1:2" hidden="1" x14ac:dyDescent="0.25">
      <c r="A138" s="14" t="s">
        <v>81</v>
      </c>
      <c r="B138" s="14" t="s">
        <v>81</v>
      </c>
    </row>
    <row r="139" spans="1:2" hidden="1" x14ac:dyDescent="0.25">
      <c r="A139" s="14" t="s">
        <v>82</v>
      </c>
      <c r="B139" s="14" t="s">
        <v>82</v>
      </c>
    </row>
    <row r="140" spans="1:2" hidden="1" x14ac:dyDescent="0.25">
      <c r="A140" s="18"/>
      <c r="B140" s="18"/>
    </row>
    <row r="141" spans="1:2" hidden="1" x14ac:dyDescent="0.25">
      <c r="A141" s="18" t="s">
        <v>128</v>
      </c>
      <c r="B141" s="27" t="s">
        <v>128</v>
      </c>
    </row>
    <row r="142" spans="1:2" hidden="1" x14ac:dyDescent="0.25">
      <c r="A142" s="11" t="s">
        <v>129</v>
      </c>
      <c r="B142" s="129" t="s">
        <v>129</v>
      </c>
    </row>
  </sheetData>
  <sheetProtection algorithmName="SHA-512" hashValue="2Uj1Zav8I0W++1G4Hip2NhgxKgdM8FF7szeNrGmaMqBtn9AHD72zCV3b5y1oJcMRfSIMWQcgTw36t8sI61RRYQ==" saltValue="fhLtzdwMOifDlLQpoAbeyw==" spinCount="100000" sheet="1" selectLockedCells="1"/>
  <mergeCells count="33">
    <mergeCell ref="K36:K39"/>
    <mergeCell ref="L36:L39"/>
    <mergeCell ref="M36:M39"/>
    <mergeCell ref="B38:B39"/>
    <mergeCell ref="J36:J39"/>
    <mergeCell ref="I36:I39"/>
    <mergeCell ref="C36:C39"/>
    <mergeCell ref="D36:D39"/>
    <mergeCell ref="E36:E39"/>
    <mergeCell ref="F36:F39"/>
    <mergeCell ref="G36:G39"/>
    <mergeCell ref="H36:H39"/>
    <mergeCell ref="C5:H5"/>
    <mergeCell ref="C6:H6"/>
    <mergeCell ref="C7:H7"/>
    <mergeCell ref="C10:H10"/>
    <mergeCell ref="C9:H9"/>
    <mergeCell ref="C15:H15"/>
    <mergeCell ref="C29:H29"/>
    <mergeCell ref="C30:H30"/>
    <mergeCell ref="C8:H8"/>
    <mergeCell ref="C14:H14"/>
    <mergeCell ref="C13:H13"/>
    <mergeCell ref="D23:G23"/>
    <mergeCell ref="D24:G24"/>
    <mergeCell ref="D25:G25"/>
    <mergeCell ref="C19:H19"/>
    <mergeCell ref="C18:H18"/>
    <mergeCell ref="C26:H26"/>
    <mergeCell ref="C27:H27"/>
    <mergeCell ref="C28:H28"/>
    <mergeCell ref="C11:H11"/>
    <mergeCell ref="C17:H17"/>
  </mergeCells>
  <conditionalFormatting sqref="C9">
    <cfRule type="containsBlanks" dxfId="4" priority="13">
      <formula>LEN(TRIM(C9))=0</formula>
    </cfRule>
  </conditionalFormatting>
  <conditionalFormatting sqref="E40:E70">
    <cfRule type="expression" dxfId="3" priority="12">
      <formula>AND($C$9="",$D40&lt;&gt;"")</formula>
    </cfRule>
  </conditionalFormatting>
  <conditionalFormatting sqref="C11">
    <cfRule type="containsBlanks" dxfId="2" priority="4">
      <formula>LEN(TRIM(C11))=0</formula>
    </cfRule>
  </conditionalFormatting>
  <conditionalFormatting sqref="C16:H19">
    <cfRule type="expression" dxfId="1" priority="3">
      <formula>$C$11="yes"</formula>
    </cfRule>
  </conditionalFormatting>
  <conditionalFormatting sqref="C21:H22">
    <cfRule type="expression" dxfId="0" priority="1">
      <formula>$C$11="yes"</formula>
    </cfRule>
  </conditionalFormatting>
  <dataValidations count="7">
    <dataValidation type="list" allowBlank="1" showInputMessage="1" showErrorMessage="1" sqref="C31:H32" xr:uid="{00000000-0002-0000-0100-000000000000}">
      <formula1>$A$96:$A$114</formula1>
    </dataValidation>
    <dataValidation type="list" allowBlank="1" showInputMessage="1" showErrorMessage="1" sqref="H23" xr:uid="{00000000-0002-0000-0100-000001000000}">
      <formula1>$A$113:$A$117</formula1>
    </dataValidation>
    <dataValidation type="list" allowBlank="1" showInputMessage="1" showErrorMessage="1" sqref="C80:C86 C26:H26" xr:uid="{00000000-0002-0000-0100-000002000000}">
      <formula1>$A$119:$A$139</formula1>
    </dataValidation>
    <dataValidation type="list" allowBlank="1" showInputMessage="1" showErrorMessage="1" sqref="C27:H30" xr:uid="{00000000-0002-0000-0100-000003000000}">
      <formula1>$A$118:$A$139</formula1>
    </dataValidation>
    <dataValidation type="list" allowBlank="1" showInputMessage="1" showErrorMessage="1" sqref="C9" xr:uid="{00000000-0002-0000-0100-000004000000}">
      <formula1>$A$111:$A$112</formula1>
    </dataValidation>
    <dataValidation type="list" allowBlank="1" showInputMessage="1" showErrorMessage="1" sqref="C11" xr:uid="{4D03882C-DFD0-4AC0-AF84-9E4D59AB225E}">
      <formula1>$B$141:$B$142</formula1>
    </dataValidation>
    <dataValidation type="custom" allowBlank="1" showInputMessage="1" showErrorMessage="1" sqref="C16:H19 C21:H22" xr:uid="{75D792C1-4150-4726-8862-08D4761757F3}">
      <formula1>$C$11="No"</formula1>
    </dataValidation>
  </dataValidations>
  <printOptions horizontalCentered="1"/>
  <pageMargins left="0.2" right="0.2" top="0.25" bottom="0.25" header="0.05" footer="0.05"/>
  <pageSetup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30</xdr:row>
                    <xdr:rowOff>76200</xdr:rowOff>
                  </from>
                  <to>
                    <xdr:col>8</xdr:col>
                    <xdr:colOff>0</xdr:colOff>
                    <xdr:row>32</xdr:row>
                    <xdr:rowOff>142875</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28575</xdr:colOff>
                    <xdr:row>71</xdr:row>
                    <xdr:rowOff>114300</xdr:rowOff>
                  </from>
                  <to>
                    <xdr:col>8</xdr:col>
                    <xdr:colOff>0</xdr:colOff>
                    <xdr:row>73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62614-B728-4F8A-ABA1-0BF1EE92E177}">
  <sheetPr>
    <tabColor theme="4"/>
    <pageSetUpPr fitToPage="1"/>
  </sheetPr>
  <dimension ref="A1:I28"/>
  <sheetViews>
    <sheetView workbookViewId="0">
      <selection activeCell="A3" sqref="A3"/>
    </sheetView>
  </sheetViews>
  <sheetFormatPr defaultRowHeight="15" x14ac:dyDescent="0.25"/>
  <cols>
    <col min="1" max="9" width="10.5703125" customWidth="1"/>
  </cols>
  <sheetData>
    <row r="1" spans="1:9" x14ac:dyDescent="0.25">
      <c r="A1" s="143" t="s">
        <v>176</v>
      </c>
      <c r="B1" s="144"/>
      <c r="C1" s="144"/>
      <c r="D1" s="144"/>
      <c r="E1" s="144"/>
      <c r="F1" s="144"/>
      <c r="G1" s="144"/>
      <c r="H1" s="144"/>
      <c r="I1" s="144"/>
    </row>
    <row r="2" spans="1:9" x14ac:dyDescent="0.25">
      <c r="A2" s="230" t="s">
        <v>206</v>
      </c>
      <c r="B2" s="144"/>
      <c r="C2" s="144"/>
      <c r="D2" s="144"/>
      <c r="E2" s="144"/>
      <c r="F2" s="144"/>
      <c r="G2" s="144"/>
      <c r="H2" s="144"/>
      <c r="I2" s="144"/>
    </row>
    <row r="3" spans="1:9" x14ac:dyDescent="0.25">
      <c r="A3" s="231"/>
      <c r="B3" s="141"/>
      <c r="C3" s="141"/>
      <c r="D3" s="141"/>
      <c r="E3" s="141"/>
      <c r="F3" s="141"/>
      <c r="G3" s="141"/>
      <c r="H3" s="141"/>
      <c r="I3" s="141"/>
    </row>
    <row r="4" spans="1:9" ht="66.75" customHeight="1" x14ac:dyDescent="0.25">
      <c r="A4" s="217" t="s">
        <v>30</v>
      </c>
      <c r="B4" s="217"/>
      <c r="C4" s="217"/>
      <c r="D4" s="217"/>
      <c r="E4" s="217"/>
      <c r="F4" s="217"/>
      <c r="G4" s="217"/>
      <c r="H4" s="217"/>
      <c r="I4" s="217"/>
    </row>
    <row r="5" spans="1:9" ht="9" customHeight="1" x14ac:dyDescent="0.25">
      <c r="A5" s="141"/>
      <c r="B5" s="141"/>
      <c r="C5" s="141"/>
      <c r="D5" s="141"/>
      <c r="E5" s="141"/>
      <c r="F5" s="141"/>
      <c r="G5" s="141"/>
      <c r="H5" s="141"/>
      <c r="I5" s="141"/>
    </row>
    <row r="6" spans="1:9" ht="46.5" customHeight="1" x14ac:dyDescent="0.25">
      <c r="A6" s="174" t="s">
        <v>20</v>
      </c>
      <c r="B6" s="174"/>
      <c r="C6" s="174"/>
      <c r="D6" s="174"/>
      <c r="E6" s="174"/>
      <c r="F6" s="174"/>
      <c r="G6" s="174"/>
      <c r="H6" s="174"/>
      <c r="I6" s="174"/>
    </row>
    <row r="7" spans="1:9" ht="7.5" customHeight="1" x14ac:dyDescent="0.25">
      <c r="A7" s="141"/>
      <c r="B7" s="141"/>
      <c r="C7" s="141"/>
      <c r="D7" s="141"/>
      <c r="E7" s="141"/>
      <c r="F7" s="141"/>
      <c r="G7" s="141"/>
      <c r="H7" s="141"/>
      <c r="I7" s="141"/>
    </row>
    <row r="8" spans="1:9" ht="50.25" customHeight="1" x14ac:dyDescent="0.25">
      <c r="A8" s="174" t="s">
        <v>31</v>
      </c>
      <c r="B8" s="174"/>
      <c r="C8" s="174"/>
      <c r="D8" s="174"/>
      <c r="E8" s="174"/>
      <c r="F8" s="174"/>
      <c r="G8" s="174"/>
      <c r="H8" s="174"/>
      <c r="I8" s="174"/>
    </row>
    <row r="9" spans="1:9" ht="6.75" customHeight="1" x14ac:dyDescent="0.25">
      <c r="A9" s="171"/>
      <c r="B9" s="171"/>
      <c r="C9" s="171"/>
      <c r="D9" s="171"/>
      <c r="E9" s="171"/>
      <c r="F9" s="171"/>
      <c r="G9" s="171"/>
      <c r="H9" s="171"/>
      <c r="I9" s="171"/>
    </row>
    <row r="10" spans="1:9" ht="144.75" customHeight="1" x14ac:dyDescent="0.25">
      <c r="A10" s="174" t="s">
        <v>146</v>
      </c>
      <c r="B10" s="174"/>
      <c r="C10" s="174"/>
      <c r="D10" s="174"/>
      <c r="E10" s="174"/>
      <c r="F10" s="174"/>
      <c r="G10" s="174"/>
      <c r="H10" s="174"/>
      <c r="I10" s="174"/>
    </row>
    <row r="11" spans="1:9" ht="3.75" customHeight="1" x14ac:dyDescent="0.25">
      <c r="A11" s="171"/>
      <c r="B11" s="171"/>
      <c r="C11" s="171"/>
      <c r="D11" s="171"/>
      <c r="E11" s="171"/>
      <c r="F11" s="171"/>
      <c r="G11" s="171"/>
      <c r="H11" s="171"/>
      <c r="I11" s="171"/>
    </row>
    <row r="12" spans="1:9" ht="94.5" customHeight="1" x14ac:dyDescent="0.25">
      <c r="A12" s="217" t="s">
        <v>207</v>
      </c>
      <c r="B12" s="217"/>
      <c r="C12" s="217"/>
      <c r="D12" s="217"/>
      <c r="E12" s="217"/>
      <c r="F12" s="217"/>
      <c r="G12" s="217"/>
      <c r="H12" s="217"/>
      <c r="I12" s="217"/>
    </row>
    <row r="13" spans="1:9" ht="9.75" customHeight="1" x14ac:dyDescent="0.25">
      <c r="A13" s="141"/>
      <c r="B13" s="141"/>
      <c r="C13" s="141"/>
      <c r="D13" s="141"/>
      <c r="E13" s="141"/>
      <c r="F13" s="141"/>
      <c r="G13" s="141"/>
      <c r="H13" s="141"/>
      <c r="I13" s="141"/>
    </row>
    <row r="14" spans="1:9" ht="50.25" customHeight="1" x14ac:dyDescent="0.25">
      <c r="A14" s="174" t="s">
        <v>147</v>
      </c>
      <c r="B14" s="174"/>
      <c r="C14" s="174"/>
      <c r="D14" s="174"/>
      <c r="E14" s="174"/>
      <c r="F14" s="174"/>
      <c r="G14" s="174"/>
      <c r="H14" s="174"/>
      <c r="I14" s="174"/>
    </row>
    <row r="15" spans="1:9" x14ac:dyDescent="0.25">
      <c r="A15" t="s">
        <v>21</v>
      </c>
    </row>
    <row r="16" spans="1:9" x14ac:dyDescent="0.25">
      <c r="A16" s="145" t="s">
        <v>22</v>
      </c>
      <c r="B16" s="146"/>
      <c r="C16" s="146"/>
      <c r="D16" s="146"/>
      <c r="E16" s="146"/>
      <c r="F16" s="146"/>
      <c r="G16" s="146"/>
      <c r="H16" s="146"/>
      <c r="I16" s="146"/>
    </row>
    <row r="17" spans="1:9" x14ac:dyDescent="0.25">
      <c r="A17" s="215" t="s">
        <v>148</v>
      </c>
      <c r="B17" s="215"/>
      <c r="C17" s="215"/>
      <c r="D17" s="215"/>
      <c r="E17" s="215"/>
      <c r="F17" s="215"/>
      <c r="G17" s="215"/>
      <c r="H17" s="215"/>
      <c r="I17" s="215"/>
    </row>
    <row r="19" spans="1:9" x14ac:dyDescent="0.25">
      <c r="A19" s="216" t="s">
        <v>119</v>
      </c>
      <c r="B19" s="216"/>
      <c r="C19" s="216"/>
      <c r="D19" s="216"/>
      <c r="E19" s="216"/>
      <c r="F19" s="216"/>
      <c r="G19" s="216"/>
      <c r="H19" s="216"/>
      <c r="I19" s="216"/>
    </row>
    <row r="21" spans="1:9" x14ac:dyDescent="0.25">
      <c r="A21" s="145" t="s">
        <v>23</v>
      </c>
      <c r="B21" s="146"/>
      <c r="C21" s="146"/>
      <c r="D21" s="146"/>
      <c r="E21" s="146"/>
      <c r="F21" s="146"/>
      <c r="G21" s="146"/>
      <c r="H21" s="146"/>
      <c r="I21" s="146"/>
    </row>
    <row r="22" spans="1:9" x14ac:dyDescent="0.25">
      <c r="A22" s="214" t="s">
        <v>149</v>
      </c>
      <c r="B22" s="214"/>
      <c r="C22" s="214"/>
      <c r="D22" s="214"/>
      <c r="E22" s="214"/>
      <c r="F22" s="214"/>
      <c r="G22" s="214"/>
      <c r="H22" s="214"/>
      <c r="I22" s="214"/>
    </row>
    <row r="23" spans="1:9" x14ac:dyDescent="0.25">
      <c r="A23" s="214" t="s">
        <v>150</v>
      </c>
      <c r="B23" s="214"/>
      <c r="C23" s="214"/>
      <c r="D23" s="214"/>
      <c r="E23" s="214"/>
      <c r="F23" s="214"/>
      <c r="G23" s="214"/>
      <c r="H23" s="214"/>
      <c r="I23" s="214"/>
    </row>
    <row r="24" spans="1:9" x14ac:dyDescent="0.25">
      <c r="A24" s="214" t="s">
        <v>151</v>
      </c>
      <c r="B24" s="214"/>
      <c r="C24" s="214"/>
      <c r="D24" s="214"/>
      <c r="E24" s="214"/>
      <c r="F24" s="214"/>
      <c r="G24" s="214"/>
      <c r="H24" s="214"/>
      <c r="I24" s="214"/>
    </row>
    <row r="25" spans="1:9" x14ac:dyDescent="0.25">
      <c r="A25" s="214" t="s">
        <v>152</v>
      </c>
      <c r="B25" s="214"/>
      <c r="C25" s="214"/>
      <c r="D25" s="214"/>
      <c r="E25" s="214"/>
      <c r="F25" s="214"/>
      <c r="G25" s="214"/>
      <c r="H25" s="214"/>
      <c r="I25" s="214"/>
    </row>
    <row r="26" spans="1:9" x14ac:dyDescent="0.25">
      <c r="A26" s="214" t="s">
        <v>153</v>
      </c>
      <c r="B26" s="214"/>
      <c r="C26" s="214"/>
      <c r="D26" s="214"/>
      <c r="E26" s="214"/>
      <c r="F26" s="214"/>
      <c r="G26" s="214"/>
      <c r="H26" s="214"/>
      <c r="I26" s="214"/>
    </row>
    <row r="27" spans="1:9" x14ac:dyDescent="0.25">
      <c r="A27" s="147"/>
      <c r="B27" s="147"/>
      <c r="C27" s="147"/>
      <c r="D27" s="147"/>
      <c r="E27" s="147"/>
      <c r="F27" s="147"/>
      <c r="G27" s="147"/>
      <c r="H27" s="147"/>
      <c r="I27" s="147"/>
    </row>
    <row r="28" spans="1:9" x14ac:dyDescent="0.25">
      <c r="A28" s="214" t="s">
        <v>154</v>
      </c>
      <c r="B28" s="214"/>
      <c r="C28" s="214"/>
      <c r="D28" s="214"/>
      <c r="E28" s="214"/>
      <c r="F28" s="214"/>
      <c r="G28" s="214"/>
      <c r="H28" s="214"/>
      <c r="I28" s="214"/>
    </row>
  </sheetData>
  <sheetProtection algorithmName="SHA-512" hashValue="KhzWoAihjYmvviNwkMZWx7gDNCsflCWx2OEe9jajDSwPeWM3HWYh1hsN7Aaiu14tOWi9/Nyq7J3HkQGQak3m4w==" saltValue="WD3U7EN6oEFT+8rUA6cX0A==" spinCount="100000" sheet="1" objects="1" scenarios="1" selectLockedCells="1"/>
  <mergeCells count="14">
    <mergeCell ref="A26:I26"/>
    <mergeCell ref="A28:I28"/>
    <mergeCell ref="A17:I17"/>
    <mergeCell ref="A19:I19"/>
    <mergeCell ref="A22:I22"/>
    <mergeCell ref="A23:I23"/>
    <mergeCell ref="A24:I24"/>
    <mergeCell ref="A25:I25"/>
    <mergeCell ref="A4:I4"/>
    <mergeCell ref="A6:I6"/>
    <mergeCell ref="A8:I8"/>
    <mergeCell ref="A10:I10"/>
    <mergeCell ref="A12:I12"/>
    <mergeCell ref="A14:I14"/>
  </mergeCells>
  <hyperlinks>
    <hyperlink ref="A17" r:id="rId1" xr:uid="{8D86A9B5-F4AD-451D-A582-E189B0D1D257}"/>
  </hyperlinks>
  <pageMargins left="0.7" right="0.7" top="0.75" bottom="0.75" header="0.3" footer="0.3"/>
  <pageSetup scale="95" fitToHeight="0"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ADD4E-17E3-46DE-A87F-F386F65815C6}">
  <sheetPr codeName="Sheet1">
    <tabColor rgb="FFFFFF00"/>
    <pageSetUpPr fitToPage="1"/>
  </sheetPr>
  <dimension ref="A1:K48"/>
  <sheetViews>
    <sheetView workbookViewId="0">
      <selection activeCell="C23" sqref="C23:F23"/>
    </sheetView>
  </sheetViews>
  <sheetFormatPr defaultRowHeight="15" x14ac:dyDescent="0.25"/>
  <cols>
    <col min="1" max="1" width="28.140625" bestFit="1" customWidth="1"/>
    <col min="2" max="2" width="1.5703125" customWidth="1"/>
    <col min="3" max="3" width="14" customWidth="1"/>
    <col min="4" max="4" width="10.85546875" customWidth="1"/>
    <col min="6" max="6" width="11.140625" customWidth="1"/>
    <col min="7" max="7" width="13.5703125" customWidth="1"/>
    <col min="8" max="8" width="4.7109375" customWidth="1"/>
    <col min="9" max="9" width="8" customWidth="1"/>
  </cols>
  <sheetData>
    <row r="1" spans="1:9" x14ac:dyDescent="0.25">
      <c r="A1" s="148" t="s">
        <v>176</v>
      </c>
      <c r="B1" s="146"/>
      <c r="C1" s="146"/>
      <c r="D1" s="146"/>
      <c r="E1" s="146"/>
      <c r="F1" s="146"/>
      <c r="G1" s="146"/>
      <c r="H1" s="146"/>
      <c r="I1" s="146"/>
    </row>
    <row r="2" spans="1:9" x14ac:dyDescent="0.25">
      <c r="A2" s="146" t="s">
        <v>122</v>
      </c>
      <c r="B2" s="146"/>
      <c r="C2" s="146"/>
      <c r="D2" s="146"/>
      <c r="E2" s="146"/>
      <c r="F2" s="146"/>
      <c r="G2" s="146"/>
      <c r="H2" s="146"/>
      <c r="I2" s="146"/>
    </row>
    <row r="3" spans="1:9" x14ac:dyDescent="0.25">
      <c r="A3" s="218" t="s">
        <v>174</v>
      </c>
      <c r="B3" s="218"/>
      <c r="C3" s="218"/>
      <c r="D3" s="218"/>
      <c r="E3" s="218"/>
      <c r="F3" s="218"/>
      <c r="G3" s="218"/>
      <c r="H3" s="218"/>
      <c r="I3" s="218"/>
    </row>
    <row r="4" spans="1:9" x14ac:dyDescent="0.25">
      <c r="A4" t="s">
        <v>6</v>
      </c>
    </row>
    <row r="5" spans="1:9" ht="6" customHeight="1" x14ac:dyDescent="0.25"/>
    <row r="6" spans="1:9" x14ac:dyDescent="0.25">
      <c r="A6" t="s">
        <v>18</v>
      </c>
      <c r="C6" s="227">
        <f>'Vendor Worksheet'!C5:H5</f>
        <v>0</v>
      </c>
      <c r="D6" s="228"/>
      <c r="E6" s="228"/>
      <c r="F6" s="229"/>
    </row>
    <row r="7" spans="1:9" x14ac:dyDescent="0.25">
      <c r="A7" t="s">
        <v>1</v>
      </c>
      <c r="B7" s="149"/>
      <c r="C7" s="157">
        <f>'Vendor Worksheet'!C6:H6</f>
        <v>0</v>
      </c>
      <c r="D7" s="158"/>
      <c r="E7" s="158"/>
      <c r="F7" s="158"/>
    </row>
    <row r="8" spans="1:9" x14ac:dyDescent="0.25">
      <c r="A8" t="s">
        <v>5</v>
      </c>
      <c r="B8" s="149"/>
      <c r="C8" s="157">
        <f>'Vendor Worksheet'!C7:H7</f>
        <v>0</v>
      </c>
      <c r="D8" s="158"/>
      <c r="E8" s="158"/>
      <c r="F8" s="158"/>
    </row>
    <row r="9" spans="1:9" x14ac:dyDescent="0.25">
      <c r="A9" s="147" t="s">
        <v>123</v>
      </c>
      <c r="B9" s="149"/>
      <c r="C9" s="157">
        <f>'Vendor Worksheet'!C9:H9</f>
        <v>0</v>
      </c>
      <c r="D9" s="158"/>
      <c r="E9" s="158"/>
      <c r="F9" s="158"/>
    </row>
    <row r="10" spans="1:9" ht="3" customHeight="1" x14ac:dyDescent="0.25">
      <c r="B10" s="150"/>
      <c r="C10" s="151"/>
    </row>
    <row r="11" spans="1:9" x14ac:dyDescent="0.25">
      <c r="A11" t="s">
        <v>7</v>
      </c>
      <c r="B11" s="150"/>
      <c r="C11" s="219"/>
      <c r="D11" s="220"/>
      <c r="E11" s="220"/>
      <c r="F11" s="221"/>
    </row>
    <row r="12" spans="1:9" x14ac:dyDescent="0.25">
      <c r="B12" s="150"/>
      <c r="C12" s="219"/>
      <c r="D12" s="220"/>
      <c r="E12" s="220"/>
      <c r="F12" s="221"/>
    </row>
    <row r="13" spans="1:9" x14ac:dyDescent="0.25">
      <c r="B13" s="150"/>
      <c r="C13" s="219"/>
      <c r="D13" s="220"/>
      <c r="E13" s="220"/>
      <c r="F13" s="221"/>
    </row>
    <row r="14" spans="1:9" x14ac:dyDescent="0.25">
      <c r="B14" s="150"/>
      <c r="C14" s="219"/>
      <c r="D14" s="220"/>
      <c r="E14" s="220"/>
      <c r="F14" s="221"/>
    </row>
    <row r="15" spans="1:9" ht="3" customHeight="1" x14ac:dyDescent="0.25">
      <c r="B15" s="150"/>
      <c r="C15" s="152"/>
    </row>
    <row r="16" spans="1:9" x14ac:dyDescent="0.25">
      <c r="A16" t="s">
        <v>8</v>
      </c>
      <c r="B16" s="150"/>
      <c r="C16" s="219"/>
      <c r="D16" s="220"/>
      <c r="E16" s="220"/>
      <c r="F16" s="221"/>
    </row>
    <row r="17" spans="1:6" x14ac:dyDescent="0.25">
      <c r="A17" s="153" t="s">
        <v>9</v>
      </c>
      <c r="B17" s="150"/>
      <c r="C17" s="219"/>
      <c r="D17" s="220"/>
      <c r="E17" s="220"/>
      <c r="F17" s="221"/>
    </row>
    <row r="18" spans="1:6" x14ac:dyDescent="0.25">
      <c r="B18" s="150"/>
      <c r="C18" s="219"/>
      <c r="D18" s="220"/>
      <c r="E18" s="220"/>
      <c r="F18" s="221"/>
    </row>
    <row r="19" spans="1:6" x14ac:dyDescent="0.25">
      <c r="B19" s="150"/>
      <c r="C19" s="219"/>
      <c r="D19" s="220"/>
      <c r="E19" s="220"/>
      <c r="F19" s="221"/>
    </row>
    <row r="20" spans="1:6" ht="4.5" customHeight="1" x14ac:dyDescent="0.25">
      <c r="B20" s="150"/>
      <c r="C20" s="151"/>
    </row>
    <row r="21" spans="1:6" x14ac:dyDescent="0.25">
      <c r="A21" t="s">
        <v>10</v>
      </c>
    </row>
    <row r="22" spans="1:6" x14ac:dyDescent="0.25">
      <c r="C22" t="s">
        <v>11</v>
      </c>
    </row>
    <row r="23" spans="1:6" x14ac:dyDescent="0.25">
      <c r="A23" t="s">
        <v>12</v>
      </c>
      <c r="C23" s="219"/>
      <c r="D23" s="220"/>
      <c r="E23" s="220"/>
      <c r="F23" s="221"/>
    </row>
    <row r="24" spans="1:6" x14ac:dyDescent="0.25">
      <c r="A24" t="s">
        <v>13</v>
      </c>
      <c r="C24" s="219"/>
      <c r="D24" s="220"/>
      <c r="E24" s="220"/>
      <c r="F24" s="221"/>
    </row>
    <row r="25" spans="1:6" x14ac:dyDescent="0.25">
      <c r="A25" t="s">
        <v>14</v>
      </c>
      <c r="C25" s="219"/>
      <c r="D25" s="220"/>
      <c r="E25" s="220"/>
      <c r="F25" s="221"/>
    </row>
    <row r="26" spans="1:6" x14ac:dyDescent="0.25">
      <c r="A26" t="s">
        <v>15</v>
      </c>
      <c r="C26" s="219"/>
      <c r="D26" s="220"/>
      <c r="E26" s="220"/>
      <c r="F26" s="221"/>
    </row>
    <row r="27" spans="1:6" ht="3.75" customHeight="1" x14ac:dyDescent="0.25">
      <c r="C27" s="154"/>
      <c r="D27" s="154"/>
      <c r="E27" s="154"/>
      <c r="F27" s="154"/>
    </row>
    <row r="28" spans="1:6" x14ac:dyDescent="0.25">
      <c r="A28" s="155" t="s">
        <v>173</v>
      </c>
      <c r="C28" s="154"/>
    </row>
    <row r="29" spans="1:6" x14ac:dyDescent="0.25">
      <c r="A29" s="158" t="s">
        <v>0</v>
      </c>
      <c r="B29" s="158"/>
      <c r="C29" s="159">
        <f>'Vendor Worksheet'!C23</f>
        <v>0</v>
      </c>
    </row>
    <row r="30" spans="1:6" x14ac:dyDescent="0.25">
      <c r="A30" s="158" t="s">
        <v>4</v>
      </c>
      <c r="B30" s="158"/>
      <c r="C30" s="159">
        <f>'Vendor Worksheet'!C24</f>
        <v>0</v>
      </c>
    </row>
    <row r="31" spans="1:6" x14ac:dyDescent="0.25">
      <c r="A31" s="158" t="s">
        <v>3</v>
      </c>
      <c r="B31" s="158"/>
      <c r="C31" s="159">
        <f>'Vendor Worksheet'!C25</f>
        <v>0</v>
      </c>
    </row>
    <row r="32" spans="1:6" x14ac:dyDescent="0.25">
      <c r="A32" s="158" t="s">
        <v>2</v>
      </c>
      <c r="B32" s="158"/>
      <c r="C32" s="160">
        <f>Daily</f>
        <v>0</v>
      </c>
    </row>
    <row r="34" spans="1:11" x14ac:dyDescent="0.25">
      <c r="A34" s="70"/>
      <c r="B34" s="70"/>
      <c r="C34" s="70"/>
      <c r="D34" s="154"/>
      <c r="E34" s="154"/>
      <c r="F34" s="154"/>
    </row>
    <row r="35" spans="1:11" x14ac:dyDescent="0.25">
      <c r="A35" s="222" t="s">
        <v>177</v>
      </c>
      <c r="B35" s="222"/>
      <c r="C35" s="222"/>
      <c r="D35" s="222"/>
      <c r="E35" s="222"/>
      <c r="F35" s="222"/>
      <c r="G35" s="222"/>
      <c r="H35" s="222"/>
      <c r="I35" s="222"/>
    </row>
    <row r="36" spans="1:11" x14ac:dyDescent="0.25">
      <c r="A36" s="222"/>
      <c r="B36" s="222"/>
      <c r="C36" s="222"/>
      <c r="D36" s="222"/>
      <c r="E36" s="222"/>
      <c r="F36" s="222"/>
      <c r="G36" s="222"/>
      <c r="H36" s="222"/>
      <c r="I36" s="222"/>
    </row>
    <row r="37" spans="1:11" x14ac:dyDescent="0.25">
      <c r="A37" s="222"/>
      <c r="B37" s="222"/>
      <c r="C37" s="222"/>
      <c r="D37" s="222"/>
      <c r="E37" s="222"/>
      <c r="F37" s="222"/>
      <c r="G37" s="222"/>
      <c r="H37" s="222"/>
      <c r="I37" s="222"/>
    </row>
    <row r="38" spans="1:11" x14ac:dyDescent="0.25">
      <c r="A38" s="222"/>
      <c r="B38" s="222"/>
      <c r="C38" s="222"/>
      <c r="D38" s="222"/>
      <c r="E38" s="222"/>
      <c r="F38" s="222"/>
      <c r="G38" s="222"/>
      <c r="H38" s="222"/>
      <c r="I38" s="222"/>
    </row>
    <row r="39" spans="1:11" x14ac:dyDescent="0.25">
      <c r="A39" s="222"/>
      <c r="B39" s="222"/>
      <c r="C39" s="222"/>
      <c r="D39" s="222"/>
      <c r="E39" s="222"/>
      <c r="F39" s="222"/>
      <c r="G39" s="222"/>
      <c r="H39" s="222"/>
      <c r="I39" s="222"/>
    </row>
    <row r="40" spans="1:11" ht="10.5" customHeight="1" x14ac:dyDescent="0.25">
      <c r="A40" s="222"/>
      <c r="B40" s="222"/>
      <c r="C40" s="222"/>
      <c r="D40" s="222"/>
      <c r="E40" s="222"/>
      <c r="F40" s="222"/>
      <c r="G40" s="222"/>
      <c r="H40" s="222"/>
      <c r="I40" s="222"/>
    </row>
    <row r="41" spans="1:11" s="70" customFormat="1" ht="25.5" customHeight="1" x14ac:dyDescent="0.25">
      <c r="A41"/>
      <c r="B41"/>
      <c r="C41" s="152"/>
      <c r="D41" s="161" t="s">
        <v>155</v>
      </c>
      <c r="E41"/>
      <c r="F41"/>
      <c r="G41"/>
      <c r="H41"/>
      <c r="I41"/>
      <c r="J41"/>
      <c r="K41"/>
    </row>
    <row r="42" spans="1:11" x14ac:dyDescent="0.25">
      <c r="C42" s="152"/>
    </row>
    <row r="43" spans="1:11" ht="115.5" customHeight="1" x14ac:dyDescent="0.25">
      <c r="A43" s="223" t="s">
        <v>156</v>
      </c>
      <c r="B43" s="224"/>
      <c r="C43" s="224"/>
      <c r="D43" s="224"/>
      <c r="E43" s="224"/>
      <c r="F43" s="224"/>
      <c r="G43" s="224"/>
      <c r="H43" s="224"/>
      <c r="I43" s="224"/>
    </row>
    <row r="44" spans="1:11" x14ac:dyDescent="0.25">
      <c r="D44" s="70"/>
    </row>
    <row r="45" spans="1:11" x14ac:dyDescent="0.25">
      <c r="D45" s="70"/>
      <c r="E45" s="225"/>
      <c r="F45" s="225"/>
      <c r="G45" s="225"/>
    </row>
    <row r="46" spans="1:11" x14ac:dyDescent="0.25">
      <c r="A46" s="226"/>
      <c r="B46" s="226"/>
      <c r="C46" s="226"/>
      <c r="D46" s="226"/>
      <c r="F46" s="226"/>
      <c r="G46" s="226"/>
      <c r="H46" s="226"/>
    </row>
    <row r="48" spans="1:11" x14ac:dyDescent="0.25">
      <c r="A48" s="146" t="s">
        <v>157</v>
      </c>
      <c r="B48" s="146"/>
      <c r="C48" s="146"/>
      <c r="D48" s="146"/>
      <c r="E48" s="146"/>
      <c r="F48" s="146"/>
      <c r="G48" s="146"/>
      <c r="H48" s="146"/>
      <c r="I48" s="146"/>
    </row>
  </sheetData>
  <sheetProtection algorithmName="SHA-512" hashValue="iO2is3viBOVn+7nBUcCWt3jCMcpKOdN4+YmRPA1GS/mtyFqH1QCb3lFEYn6nGl0furqkPUJ4dFDyqEQF3j9zyg==" saltValue="OXhrJvukgymaaWRHTW31rg==" spinCount="100000" sheet="1" objects="1" scenarios="1" selectLockedCells="1"/>
  <mergeCells count="19">
    <mergeCell ref="A46:D46"/>
    <mergeCell ref="F46:H46"/>
    <mergeCell ref="C25:F25"/>
    <mergeCell ref="C6:F6"/>
    <mergeCell ref="C11:F11"/>
    <mergeCell ref="C12:F12"/>
    <mergeCell ref="C13:F13"/>
    <mergeCell ref="C14:F14"/>
    <mergeCell ref="C16:F16"/>
    <mergeCell ref="C17:F17"/>
    <mergeCell ref="C18:F18"/>
    <mergeCell ref="C19:F19"/>
    <mergeCell ref="C23:F23"/>
    <mergeCell ref="C24:F24"/>
    <mergeCell ref="A3:I3"/>
    <mergeCell ref="C26:F26"/>
    <mergeCell ref="A35:I40"/>
    <mergeCell ref="A43:I43"/>
    <mergeCell ref="E45:G45"/>
  </mergeCells>
  <pageMargins left="0.7" right="0.7" top="0.75" bottom="0.75" header="0.3" footer="0.3"/>
  <pageSetup scale="91" fitToHeight="0" orientation="portrait" r:id="rId1"/>
  <drawing r:id="rId2"/>
  <legacyDrawing r:id="rId3"/>
  <controls>
    <mc:AlternateContent xmlns:mc="http://schemas.openxmlformats.org/markup-compatibility/2006">
      <mc:Choice Requires="x14">
        <control shapeId="14341" r:id="rId4" name="CheckBox1">
          <controlPr autoLine="0" r:id="rId5">
            <anchor moveWithCells="1">
              <from>
                <xdr:col>3</xdr:col>
                <xdr:colOff>19050</xdr:colOff>
                <xdr:row>40</xdr:row>
                <xdr:rowOff>0</xdr:rowOff>
              </from>
              <to>
                <xdr:col>3</xdr:col>
                <xdr:colOff>190500</xdr:colOff>
                <xdr:row>40</xdr:row>
                <xdr:rowOff>180975</xdr:rowOff>
              </to>
            </anchor>
          </controlPr>
        </control>
      </mc:Choice>
      <mc:Fallback>
        <control shapeId="14341" r:id="rId4" name="CheckBox1"/>
      </mc:Fallback>
    </mc:AlternateContent>
    <mc:AlternateContent xmlns:mc="http://schemas.openxmlformats.org/markup-compatibility/2006">
      <mc:Choice Requires="x14">
        <control shapeId="14337" r:id="rId6" name="Button 1">
          <controlPr defaultSize="0" print="0" autoFill="0" autoPict="0" macro="[0]!Mail_workbook_Outlook_1">
            <anchor moveWithCells="1" sizeWithCells="1">
              <from>
                <xdr:col>2</xdr:col>
                <xdr:colOff>609600</xdr:colOff>
                <xdr:row>43</xdr:row>
                <xdr:rowOff>0</xdr:rowOff>
              </from>
              <to>
                <xdr:col>4</xdr:col>
                <xdr:colOff>228600</xdr:colOff>
                <xdr:row>44</xdr:row>
                <xdr:rowOff>257175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Worksheet'!Print_Area</vt:lpstr>
      <vt:lpstr>'Vendor Worksheet Instructions'!Print_Area</vt:lpstr>
    </vt:vector>
  </TitlesOfParts>
  <Manager>California Department of Developmental Services</Manager>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2021</dc:title>
  <dc:subject>Minimum Wage 2021</dc:subject>
  <dc:creator>California Department of Developmental Services</dc:creator>
  <cp:lastModifiedBy>Luc, Anna@DDS</cp:lastModifiedBy>
  <cp:lastPrinted>2021-12-14T23:01:37Z</cp:lastPrinted>
  <dcterms:created xsi:type="dcterms:W3CDTF">2014-03-02T16:48:59Z</dcterms:created>
  <dcterms:modified xsi:type="dcterms:W3CDTF">2022-11-04T21:56:29Z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6199b3df-9e41-42c1-b042-dce4aa7f0e4b</vt:lpwstr>
  </property>
  <property fmtid="{D5CDD505-2E9C-101B-9397-08002B2CF9AE}" pid="3" name="Workbook type">
    <vt:lpwstr>Custom</vt:lpwstr>
  </property>
  <property fmtid="{D5CDD505-2E9C-101B-9397-08002B2CF9AE}" pid="4" name="Workbook version">
    <vt:lpwstr>Custom</vt:lpwstr>
  </property>
  <property fmtid="{D5CDD505-2E9C-101B-9397-08002B2CF9AE}" pid="6" name="_NewReviewCycle">
    <vt:lpwstr/>
  </property>
</Properties>
</file>