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5\"/>
    </mc:Choice>
  </mc:AlternateContent>
  <xr:revisionPtr revIDLastSave="0" documentId="13_ncr:1_{433D6659-9DEA-4273-901E-2FA947B0AC9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 s="1"/>
  <c r="I23" i="7"/>
  <c r="J23" i="7"/>
  <c r="K23" i="7"/>
  <c r="I22" i="7"/>
  <c r="J22" i="7" s="1"/>
  <c r="I21" i="7"/>
  <c r="K21" i="7" s="1"/>
  <c r="J21" i="7"/>
  <c r="I20" i="7"/>
  <c r="J20" i="7" s="1"/>
  <c r="I19" i="7"/>
  <c r="J19" i="7"/>
  <c r="K19" i="7"/>
  <c r="I18" i="7"/>
  <c r="J18" i="7" s="1"/>
  <c r="I17" i="7"/>
  <c r="K17" i="7" s="1"/>
  <c r="I16" i="7"/>
  <c r="J16" i="7"/>
  <c r="K16" i="7"/>
  <c r="I15" i="7"/>
  <c r="J15" i="7" s="1"/>
  <c r="K15" i="7"/>
  <c r="I14" i="7"/>
  <c r="J14" i="7" s="1"/>
  <c r="I13" i="7"/>
  <c r="K13" i="7" s="1"/>
  <c r="J13" i="7"/>
  <c r="I12" i="7"/>
  <c r="J12" i="7"/>
  <c r="K12" i="7"/>
  <c r="A3" i="7"/>
  <c r="K20" i="7" l="1"/>
  <c r="J17" i="7"/>
  <c r="K33" i="7"/>
  <c r="K24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<sst xmlns="http://schemas.openxmlformats.org/spreadsheetml/2006/main" count="74" uniqueCount="67">
  <si>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</si>
  <si>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</si>
  <si>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</si>
  <si>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</si>
  <si>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</si>
  <si>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</si>
  <si>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</si>
  <si>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</si>
  <si>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</si>
  <si>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</si>
  <si>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</si>
  <si>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</si>
  <si>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</si>
  <si>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</si>
  <si>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</si>
  <si>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</si>
  <si>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</si>
  <si>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</si>
  <si>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</si>
  <si>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</si>
  <si>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</si>
  <si>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</si>
  <si>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</si>
  <si>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</si>
  <si>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</si>
  <si>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</si>
  <si>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</si>
  <si>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</si>
  <si>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</si>
  <si>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</si>
  <si>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</si>
  <si>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</si>
  <si>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</si>
  <si>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</si>
  <si>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</si>
  <si>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</si>
  <si>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</si>
  <si>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</si>
  <si>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</si>
  <si>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</si>
  <si>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</si>
  <si>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</si>
  <si>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</si>
  <si>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</si>
  <si>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</si>
  <si>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</si>
  <si>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</si>
  <si>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</si>
  <si>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</si>
  <si>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</si>
  <si>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</si>
  <si>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</si>
  <si>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</si>
  <si>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</si>
  <si>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</si>
  <si>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</si>
  <si>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</si>
  <si>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</si>
  <si>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</si>
  <si>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</si>
  <si>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</si>
  <si>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</si>
  <si>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</si>
  <si>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</si>
  <si>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February 2025</t>
  </si>
  <si>
    <t>Report run date: Monday, March 10, 2025</t>
  </si>
  <si>
    <t>Data set: CM202503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</si>
</sst>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08984375" defaultRowHeight="14" x14ac:dyDescent="0.3"/>
  <cols>
    <col min="1" max="1" width="20.7265625" style="11" customWidth="1"/>
    <col min="2" max="2" width="15" style="11" customWidth="1"/>
    <col min="3" max="3" width="17.08984375" style="11" customWidth="1"/>
    <col min="4" max="10" width="18.7265625" style="11" customWidth="1"/>
    <col min="11" max="11" width="18.36328125" style="11" bestFit="1" customWidth="1"/>
    <col min="12" max="13" width="12.08984375" style="11" customWidth="1"/>
    <col min="14" max="16384" width="9.08984375" style="11"/>
  </cols>
  <sheetData>
    <row r="1" spans="1:13" x14ac:dyDescent="0.3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3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3">
      <c r="A3" s="31" t="str">
        <f>'header and footers'!A2</f>
        <v>February 2025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3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3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3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3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3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3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5" x14ac:dyDescent="0.35">
      <c r="A11" s="6" t="s">
        <v>2</v>
      </c>
      <c r="B11" s="22">
        <f>IF(ISBLANK(data!B31),"1-10",data!B31)</f>
        <v>581</v>
      </c>
      <c r="C11" s="22">
        <f>IF(ISBLANK(data!B5-data!B31),"1-10",data!B5-data!B31)</f>
        <v>2091</v>
      </c>
      <c r="D11" s="22">
        <f>IF(ISBLANK(data!C31),"1-10",data!C31)</f>
        <v>2409</v>
      </c>
      <c r="E11" s="22">
        <f>IF(ISBLANK(data!D31),"1-10",data!D31)</f>
        <v>222</v>
      </c>
      <c r="F11" s="22">
        <f>IF(ISBLANK(data!E31),"1-10",data!E31)</f>
        <v>134</v>
      </c>
      <c r="G11" s="22">
        <f>IF(ISBLANK(data!D5-data!E31),"1-10",data!D5-data!E31)</f>
        <v>28970</v>
      </c>
      <c r="H11" s="22">
        <f>IF(ISBLANK(data!F5),"1-10",data!F5)</f>
        <v>23</v>
      </c>
      <c r="I11" s="22">
        <f>IF(ISBLANK(data!G5),"1-10",data!G5)</f>
        <v>473</v>
      </c>
      <c r="J11" s="23">
        <f>SUM(D11:I11)</f>
        <v>32231</v>
      </c>
      <c r="K11" s="23">
        <f>SUM(B11:I11)</f>
        <v>34903</v>
      </c>
      <c r="L11" s="20"/>
      <c r="M11" s="16"/>
    </row>
    <row r="12" spans="1:13" x14ac:dyDescent="0.3">
      <c r="A12" s="7" t="s">
        <v>3</v>
      </c>
      <c r="B12" s="24">
        <f>IF(ISBLANK(data!B32),"1-10",data!B32)</f>
        <v>756</v>
      </c>
      <c r="C12" s="24">
        <f>IF(ISBLANK(data!B6-data!B32),"1-10",data!B6-data!B32)</f>
        <v>2929</v>
      </c>
      <c r="D12" s="24">
        <f>IF(ISBLANK(data!C32),"1-10",data!C32)</f>
        <v>3893</v>
      </c>
      <c r="E12" s="24">
        <f>IF(ISBLANK(data!D32),"1-10",data!D32)</f>
        <v>663</v>
      </c>
      <c r="F12" s="24">
        <f>IF(ISBLANK(data!E32),"1-10",data!E32)</f>
        <v>44</v>
      </c>
      <c r="G12" s="24">
        <f>IF(ISBLANK(data!D6-data!E32),"1-10",data!D6-data!E32)</f>
        <v>24884</v>
      </c>
      <c r="H12" s="24">
        <f>IF(ISBLANK(data!F6),"1-10",data!F6)</f>
        <v>20</v>
      </c>
      <c r="I12" s="25">
        <f>IF(ISBLANK(data!G6),"1-10    ",data!G6)</f>
        <v>350</v>
      </c>
      <c r="J12" s="26">
        <f t="shared" ref="J12:J33" si="0">SUM(D12:I12)</f>
        <v>29854</v>
      </c>
      <c r="K12" s="26">
        <f t="shared" ref="K12:K33" si="1">SUM(B12:I12)</f>
        <v>33539</v>
      </c>
      <c r="L12" s="16"/>
      <c r="M12" s="16"/>
    </row>
    <row r="13" spans="1:13" x14ac:dyDescent="0.3">
      <c r="A13" s="6" t="s">
        <v>4</v>
      </c>
      <c r="B13" s="22">
        <f>IF(ISBLANK(data!B33),"1-10",data!B33)</f>
        <v>635</v>
      </c>
      <c r="C13" s="22">
        <f>IF(ISBLANK(data!B7-data!B33),"1-10",data!B7-data!B33)</f>
        <v>1727</v>
      </c>
      <c r="D13" s="22">
        <f>IF(ISBLANK(data!C33),"1-10",data!C33)</f>
        <v>2363</v>
      </c>
      <c r="E13" s="22">
        <f>IF(ISBLANK(data!D33),"1-10",data!D33)</f>
        <v>284</v>
      </c>
      <c r="F13" s="22">
        <f>IF(ISBLANK(data!E33),"1-10",data!E33)</f>
        <v>14</v>
      </c>
      <c r="G13" s="22">
        <f>IF(ISBLANK(data!D7-data!E33),"1-10",data!D7-data!E33)</f>
        <v>23468</v>
      </c>
      <c r="H13" s="22">
        <f>IF(ISBLANK(data!F7),"1-10",data!F7)</f>
        <v>16</v>
      </c>
      <c r="I13" s="22">
        <f>IF(ISBLANK(data!G7),"1-10    ",data!G7)</f>
        <v>559</v>
      </c>
      <c r="J13" s="23">
        <f t="shared" si="0"/>
        <v>26704</v>
      </c>
      <c r="K13" s="23">
        <f t="shared" si="1"/>
        <v>29066</v>
      </c>
      <c r="L13" s="16"/>
      <c r="M13" s="16"/>
    </row>
    <row r="14" spans="1:13" x14ac:dyDescent="0.3">
      <c r="A14" s="7" t="s">
        <v>5</v>
      </c>
      <c r="B14" s="24">
        <f>IF(ISBLANK(data!B34),"1-10",data!B34)</f>
        <v>191</v>
      </c>
      <c r="C14" s="24">
        <f>IF(ISBLANK(data!B8-data!B34),"1-10",data!B8-data!B34)</f>
        <v>235</v>
      </c>
      <c r="D14" s="24">
        <f>IF(ISBLANK(data!C34),"1-10",data!C34)</f>
        <v>1896</v>
      </c>
      <c r="E14" s="24">
        <f>IF(ISBLANK(data!D34),"1-10",data!D34)</f>
        <v>596</v>
      </c>
      <c r="F14" s="24">
        <f>IF(ISBLANK(data!E34),"1-10",data!E34)</f>
        <v>22</v>
      </c>
      <c r="G14" s="24">
        <f>IF(ISBLANK(data!D8-data!E34),"1-10",data!D8-data!E34)</f>
        <v>12988</v>
      </c>
      <c r="H14" s="24" t="str">
        <f>IF(ISBLANK(data!F8),"1-10",data!F8)</f>
        <v>1-10</v>
      </c>
      <c r="I14" s="25">
        <f>IF(ISBLANK(data!G8),"1-10    ",data!G8)</f>
        <v>50</v>
      </c>
      <c r="J14" s="26">
        <f t="shared" si="0"/>
        <v>15552</v>
      </c>
      <c r="K14" s="26">
        <f t="shared" si="1"/>
        <v>15978</v>
      </c>
      <c r="L14" s="16"/>
      <c r="M14" s="16"/>
    </row>
    <row r="15" spans="1:13" x14ac:dyDescent="0.3">
      <c r="A15" s="6" t="s">
        <v>6</v>
      </c>
      <c r="B15" s="22">
        <f>IF(ISBLANK(data!B35),"1-10",data!B35)</f>
        <v>74</v>
      </c>
      <c r="C15" s="22">
        <f>IF(ISBLANK(data!B9-data!B35),"1-10",data!B9-data!B35)</f>
        <v>597</v>
      </c>
      <c r="D15" s="22">
        <f>IF(ISBLANK(data!C35),"1-10",data!C35)</f>
        <v>667</v>
      </c>
      <c r="E15" s="22">
        <f>IF(ISBLANK(data!D35),"1-10",data!D35)</f>
        <v>27</v>
      </c>
      <c r="F15" s="22">
        <f>IF(ISBLANK(data!E35),"1-10",data!E35)</f>
        <v>22</v>
      </c>
      <c r="G15" s="22">
        <f>IF(ISBLANK(data!D9-data!E35),"1-10",data!D9-data!E35)</f>
        <v>9104</v>
      </c>
      <c r="H15" s="22">
        <f>IF(ISBLANK(data!F9),"1-10",data!F9)</f>
        <v>13</v>
      </c>
      <c r="I15" s="22">
        <f>IF(ISBLANK(data!G9),"1-10    ",data!G9)</f>
        <v>636</v>
      </c>
      <c r="J15" s="23">
        <f t="shared" si="0"/>
        <v>10469</v>
      </c>
      <c r="K15" s="23">
        <f t="shared" si="1"/>
        <v>11140</v>
      </c>
      <c r="L15" s="16"/>
      <c r="M15" s="16"/>
    </row>
    <row r="16" spans="1:13" x14ac:dyDescent="0.3">
      <c r="A16" s="7" t="s">
        <v>7</v>
      </c>
      <c r="B16" s="24">
        <f>IF(ISBLANK(data!B36),"1-10",data!B36)</f>
        <v>340</v>
      </c>
      <c r="C16" s="24">
        <f>IF(ISBLANK(data!B10-data!B36),"1-10",data!B10-data!B36)</f>
        <v>443</v>
      </c>
      <c r="D16" s="24">
        <f>IF(ISBLANK(data!C36),"1-10",data!C36)</f>
        <v>1425</v>
      </c>
      <c r="E16" s="24">
        <f>IF(ISBLANK(data!D36),"1-10",data!D36)</f>
        <v>19</v>
      </c>
      <c r="F16" s="24">
        <f>IF(ISBLANK(data!E36),"1-10",data!E36)</f>
        <v>23</v>
      </c>
      <c r="G16" s="24">
        <f>IF(ISBLANK(data!D10-data!E36),"1-10",data!D10-data!E36)</f>
        <v>9283</v>
      </c>
      <c r="H16" s="24" t="str">
        <f>IF(ISBLANK(data!F10),"1-10",data!F10)</f>
        <v>1-10</v>
      </c>
      <c r="I16" s="25">
        <f>IF(ISBLANK(data!G10),"1-10    ",data!G10)</f>
        <v>99</v>
      </c>
      <c r="J16" s="26">
        <f t="shared" si="0"/>
        <v>10849</v>
      </c>
      <c r="K16" s="26">
        <f t="shared" si="1"/>
        <v>11632</v>
      </c>
      <c r="L16" s="16"/>
      <c r="M16" s="16"/>
    </row>
    <row r="17" spans="1:13" x14ac:dyDescent="0.3">
      <c r="A17" s="6" t="s">
        <v>8</v>
      </c>
      <c r="B17" s="22">
        <f>IF(ISBLANK(data!B37),"1-10",data!B37)</f>
        <v>167</v>
      </c>
      <c r="C17" s="22">
        <f>IF(ISBLANK(data!B11-data!B37),"1-10",data!B11-data!B37)</f>
        <v>855</v>
      </c>
      <c r="D17" s="22">
        <f>IF(ISBLANK(data!C37),"1-10",data!C37)</f>
        <v>1746</v>
      </c>
      <c r="E17" s="22">
        <f>IF(ISBLANK(data!D37),"1-10",data!D37)</f>
        <v>44</v>
      </c>
      <c r="F17" s="22" t="str">
        <f>IF(ISBLANK(data!E37),"1-10",data!E37)</f>
        <v>1-10</v>
      </c>
      <c r="G17" s="22">
        <f>IF(ISBLANK(data!D11-data!E37),"1-10",data!D11-data!E37)</f>
        <v>16323</v>
      </c>
      <c r="H17" s="22" t="str">
        <f>IF(ISBLANK(data!F11),"1-10",data!F11)</f>
        <v>1-10</v>
      </c>
      <c r="I17" s="22">
        <f>IF(ISBLANK(data!G11),"1-10    ",data!G11)</f>
        <v>306</v>
      </c>
      <c r="J17" s="23">
        <f t="shared" si="0"/>
        <v>18419</v>
      </c>
      <c r="K17" s="23">
        <f t="shared" si="1"/>
        <v>19441</v>
      </c>
      <c r="L17" s="16"/>
      <c r="M17" s="16"/>
    </row>
    <row r="18" spans="1:13" x14ac:dyDescent="0.3">
      <c r="A18" s="7" t="s">
        <v>9</v>
      </c>
      <c r="B18" s="24">
        <f>IF(ISBLANK(data!B38),"1-10",data!B38)</f>
        <v>1530</v>
      </c>
      <c r="C18" s="24">
        <f>IF(ISBLANK(data!B12-data!B38),"1-10",data!B12-data!B38)</f>
        <v>3175</v>
      </c>
      <c r="D18" s="24">
        <f>IF(ISBLANK(data!C38),"1-10",data!C38)</f>
        <v>5926</v>
      </c>
      <c r="E18" s="24">
        <f>IF(ISBLANK(data!D38),"1-10",data!D38)</f>
        <v>2083</v>
      </c>
      <c r="F18" s="24">
        <f>IF(ISBLANK(data!E38),"1-10",data!E38)</f>
        <v>30</v>
      </c>
      <c r="G18" s="24">
        <f>IF(ISBLANK(data!D12-data!E38),"1-10",data!D12-data!E38)</f>
        <v>43122</v>
      </c>
      <c r="H18" s="24">
        <f>IF(ISBLANK(data!F12),"1-10",data!F12)</f>
        <v>12</v>
      </c>
      <c r="I18" s="25">
        <f>IF(ISBLANK(data!G12),"1-10    ",data!G12)</f>
        <v>1097</v>
      </c>
      <c r="J18" s="26">
        <f t="shared" si="0"/>
        <v>52270</v>
      </c>
      <c r="K18" s="26">
        <f t="shared" si="1"/>
        <v>56975</v>
      </c>
      <c r="L18" s="16"/>
      <c r="M18" s="16"/>
    </row>
    <row r="19" spans="1:13" x14ac:dyDescent="0.3">
      <c r="A19" s="6" t="s">
        <v>10</v>
      </c>
      <c r="B19" s="22">
        <f>IF(ISBLANK(data!B39),"1-10",data!B39)</f>
        <v>123</v>
      </c>
      <c r="C19" s="22">
        <f>IF(ISBLANK(data!B13-data!B39),"1-10",data!B13-data!B39)</f>
        <v>517</v>
      </c>
      <c r="D19" s="22">
        <f>IF(ISBLANK(data!C39),"1-10",data!C39)</f>
        <v>1974</v>
      </c>
      <c r="E19" s="22">
        <f>IF(ISBLANK(data!D39),"1-10",data!D39)</f>
        <v>220</v>
      </c>
      <c r="F19" s="22" t="str">
        <f>IF(ISBLANK(data!E39),"1-10",data!E39)</f>
        <v>1-10</v>
      </c>
      <c r="G19" s="22">
        <f>IF(ISBLANK(data!D13-data!E39),"1-10",data!D13-data!E39)</f>
        <v>12301</v>
      </c>
      <c r="H19" s="22" t="str">
        <f>IF(ISBLANK(data!F13),"1-10",data!F13)</f>
        <v>1-10</v>
      </c>
      <c r="I19" s="22">
        <f>IF(ISBLANK(data!G13),"1-10    ",data!G13)</f>
        <v>504</v>
      </c>
      <c r="J19" s="23">
        <f t="shared" si="0"/>
        <v>14999</v>
      </c>
      <c r="K19" s="23">
        <f t="shared" si="1"/>
        <v>15639</v>
      </c>
      <c r="L19" s="16"/>
      <c r="M19" s="16"/>
    </row>
    <row r="20" spans="1:13" x14ac:dyDescent="0.3">
      <c r="A20" s="7" t="s">
        <v>11</v>
      </c>
      <c r="B20" s="24">
        <f>IF(ISBLANK(data!B40),"1-10",data!B40)</f>
        <v>175</v>
      </c>
      <c r="C20" s="24">
        <f>IF(ISBLANK(data!B14-data!B40),"1-10",data!B14-data!B40)</f>
        <v>255</v>
      </c>
      <c r="D20" s="24">
        <f>IF(ISBLANK(data!C40),"1-10",data!C40)</f>
        <v>1750</v>
      </c>
      <c r="E20" s="24">
        <f>IF(ISBLANK(data!D40),"1-10",data!D40)</f>
        <v>167</v>
      </c>
      <c r="F20" s="24">
        <f>IF(ISBLANK(data!E40),"1-10",data!E40)</f>
        <v>26</v>
      </c>
      <c r="G20" s="24">
        <f>IF(ISBLANK(data!D14-data!E40),"1-10",data!D14-data!E40)</f>
        <v>11308</v>
      </c>
      <c r="H20" s="24">
        <f>IF(ISBLANK(data!F14),"1-10",data!F14)</f>
        <v>0</v>
      </c>
      <c r="I20" s="25">
        <f>IF(ISBLANK(data!G14),"1-10    ",data!G14)</f>
        <v>445</v>
      </c>
      <c r="J20" s="26">
        <f t="shared" si="0"/>
        <v>13696</v>
      </c>
      <c r="K20" s="26">
        <f t="shared" si="1"/>
        <v>14126</v>
      </c>
      <c r="L20" s="16"/>
      <c r="M20" s="16"/>
    </row>
    <row r="21" spans="1:13" x14ac:dyDescent="0.3">
      <c r="A21" s="6" t="s">
        <v>12</v>
      </c>
      <c r="B21" s="22">
        <f>IF(ISBLANK(data!B41),"1-10",data!B41)</f>
        <v>485</v>
      </c>
      <c r="C21" s="22">
        <f>IF(ISBLANK(data!B15-data!B41),"1-10",data!B15-data!B41)</f>
        <v>793</v>
      </c>
      <c r="D21" s="22">
        <f>IF(ISBLANK(data!C41),"1-10",data!C41)</f>
        <v>1229</v>
      </c>
      <c r="E21" s="22">
        <f>IF(ISBLANK(data!D41),"1-10",data!D41)</f>
        <v>186</v>
      </c>
      <c r="F21" s="22">
        <f>IF(ISBLANK(data!E41),"1-10",data!E41)</f>
        <v>12</v>
      </c>
      <c r="G21" s="22">
        <f>IF(ISBLANK(data!D15-data!E41),"1-10",data!D15-data!E41)</f>
        <v>9453</v>
      </c>
      <c r="H21" s="22" t="str">
        <f>IF(ISBLANK(data!F15),"1-10",data!F15)</f>
        <v>1-10</v>
      </c>
      <c r="I21" s="22">
        <f>IF(ISBLANK(data!G15),"1-10    ",data!G15)</f>
        <v>249</v>
      </c>
      <c r="J21" s="23">
        <f t="shared" si="0"/>
        <v>11129</v>
      </c>
      <c r="K21" s="23">
        <f t="shared" si="1"/>
        <v>12407</v>
      </c>
      <c r="L21" s="16"/>
      <c r="M21" s="16"/>
    </row>
    <row r="22" spans="1:13" x14ac:dyDescent="0.3">
      <c r="A22" s="7" t="s">
        <v>13</v>
      </c>
      <c r="B22" s="24">
        <f>IF(ISBLANK(data!B42),"1-10",data!B42)</f>
        <v>657</v>
      </c>
      <c r="C22" s="24">
        <f>IF(ISBLANK(data!B16-data!B42),"1-10",data!B16-data!B42)</f>
        <v>1052</v>
      </c>
      <c r="D22" s="24">
        <f>IF(ISBLANK(data!C42),"1-10",data!C42)</f>
        <v>4174</v>
      </c>
      <c r="E22" s="24">
        <f>IF(ISBLANK(data!D42),"1-10",data!D42)</f>
        <v>98</v>
      </c>
      <c r="F22" s="24">
        <f>IF(ISBLANK(data!E42),"1-10",data!E42)</f>
        <v>187</v>
      </c>
      <c r="G22" s="24">
        <f>IF(ISBLANK(data!D16-data!E42),"1-10",data!D16-data!E42)</f>
        <v>31438</v>
      </c>
      <c r="H22" s="24">
        <f>IF(ISBLANK(data!F16),"1-10",data!F16)</f>
        <v>11</v>
      </c>
      <c r="I22" s="25">
        <f>IF(ISBLANK(data!G16),"1-10    ",data!G16)</f>
        <v>941</v>
      </c>
      <c r="J22" s="26">
        <f t="shared" si="0"/>
        <v>36849</v>
      </c>
      <c r="K22" s="26">
        <f t="shared" si="1"/>
        <v>38558</v>
      </c>
      <c r="L22" s="16"/>
      <c r="M22" s="16"/>
    </row>
    <row r="23" spans="1:13" x14ac:dyDescent="0.3">
      <c r="A23" s="6" t="s">
        <v>14</v>
      </c>
      <c r="B23" s="22">
        <f>IF(ISBLANK(data!B43),"1-10",data!B43)</f>
        <v>287</v>
      </c>
      <c r="C23" s="22">
        <f>IF(ISBLANK(data!B17-data!B43),"1-10",data!B17-data!B43)</f>
        <v>416</v>
      </c>
      <c r="D23" s="22">
        <f>IF(ISBLANK(data!C43),"1-10",data!C43)</f>
        <v>3317</v>
      </c>
      <c r="E23" s="22">
        <f>IF(ISBLANK(data!D43),"1-10",data!D43)</f>
        <v>39</v>
      </c>
      <c r="F23" s="22" t="str">
        <f>IF(ISBLANK(data!E43),"1-10",data!E43)</f>
        <v>1-10</v>
      </c>
      <c r="G23" s="22">
        <f>IF(ISBLANK(data!D17-data!E43),"1-10",data!D17-data!E43)</f>
        <v>22669</v>
      </c>
      <c r="H23" s="22" t="str">
        <f>IF(ISBLANK(data!F17),"1-10",data!F17)</f>
        <v>1-10</v>
      </c>
      <c r="I23" s="22">
        <f>IF(ISBLANK(data!G17),"1-10    ",data!G17)</f>
        <v>984</v>
      </c>
      <c r="J23" s="23">
        <f t="shared" si="0"/>
        <v>27009</v>
      </c>
      <c r="K23" s="23">
        <f t="shared" si="1"/>
        <v>27712</v>
      </c>
      <c r="L23" s="16"/>
      <c r="M23" s="16"/>
    </row>
    <row r="24" spans="1:13" x14ac:dyDescent="0.3">
      <c r="A24" s="7" t="s">
        <v>15</v>
      </c>
      <c r="B24" s="24">
        <f>IF(ISBLANK(data!B44),"1-10",data!B44)</f>
        <v>105</v>
      </c>
      <c r="C24" s="24">
        <f>IF(ISBLANK(data!B18-data!B44),"1-10",data!B18-data!B44)</f>
        <v>420</v>
      </c>
      <c r="D24" s="24">
        <f>IF(ISBLANK(data!C44),"1-10",data!C44)</f>
        <v>421</v>
      </c>
      <c r="E24" s="24">
        <f>IF(ISBLANK(data!D44),"1-10",data!D44)</f>
        <v>56</v>
      </c>
      <c r="F24" s="24" t="str">
        <f>IF(ISBLANK(data!E44),"1-10",data!E44)</f>
        <v>1-10</v>
      </c>
      <c r="G24" s="24">
        <f>IF(ISBLANK(data!D18-data!E44),"1-10",data!D18-data!E44)</f>
        <v>4371</v>
      </c>
      <c r="H24" s="24" t="str">
        <f>IF(ISBLANK(data!F18),"1-10",data!F18)</f>
        <v>1-10</v>
      </c>
      <c r="I24" s="25">
        <f>IF(ISBLANK(data!G18),"1-10    ",data!G18)</f>
        <v>134</v>
      </c>
      <c r="J24" s="26">
        <f t="shared" si="0"/>
        <v>4982</v>
      </c>
      <c r="K24" s="26">
        <f t="shared" si="1"/>
        <v>5507</v>
      </c>
      <c r="L24" s="16"/>
      <c r="M24" s="16"/>
    </row>
    <row r="25" spans="1:13" x14ac:dyDescent="0.3">
      <c r="A25" s="6" t="s">
        <v>16</v>
      </c>
      <c r="B25" s="22">
        <f>IF(ISBLANK(data!B45),"1-10",data!B45)</f>
        <v>228</v>
      </c>
      <c r="C25" s="22">
        <f>IF(ISBLANK(data!B19-data!B45),"1-10",data!B19-data!B45)</f>
        <v>382</v>
      </c>
      <c r="D25" s="22">
        <f>IF(ISBLANK(data!C45),"1-10",data!C45)</f>
        <v>3001</v>
      </c>
      <c r="E25" s="22">
        <f>IF(ISBLANK(data!D45),"1-10",data!D45)</f>
        <v>52</v>
      </c>
      <c r="F25" s="22" t="str">
        <f>IF(ISBLANK(data!E45),"1-10",data!E45)</f>
        <v>1-10</v>
      </c>
      <c r="G25" s="22">
        <f>IF(ISBLANK(data!D19-data!E45),"1-10",data!D19-data!E45)</f>
        <v>16786</v>
      </c>
      <c r="H25" s="22">
        <f>IF(ISBLANK(data!F19),"1-10",data!F19)</f>
        <v>11</v>
      </c>
      <c r="I25" s="22">
        <f>IF(ISBLANK(data!G19),"1-10    ",data!G19)</f>
        <v>737</v>
      </c>
      <c r="J25" s="23">
        <f t="shared" si="0"/>
        <v>20587</v>
      </c>
      <c r="K25" s="23">
        <f t="shared" si="1"/>
        <v>21197</v>
      </c>
      <c r="L25" s="16"/>
      <c r="M25" s="16"/>
    </row>
    <row r="26" spans="1:13" x14ac:dyDescent="0.3">
      <c r="A26" s="7" t="s">
        <v>17</v>
      </c>
      <c r="B26" s="24">
        <f>IF(ISBLANK(data!B46),"1-10",data!B46)</f>
        <v>441</v>
      </c>
      <c r="C26" s="24">
        <f>IF(ISBLANK(data!B20-data!B46),"1-10",data!B20-data!B46)</f>
        <v>1766</v>
      </c>
      <c r="D26" s="24">
        <f>IF(ISBLANK(data!C46),"1-10",data!C46)</f>
        <v>5535</v>
      </c>
      <c r="E26" s="24">
        <f>IF(ISBLANK(data!D46),"1-10",data!D46)</f>
        <v>1094</v>
      </c>
      <c r="F26" s="24">
        <f>IF(ISBLANK(data!E46),"1-10",data!E46)</f>
        <v>156</v>
      </c>
      <c r="G26" s="24">
        <f>IF(ISBLANK(data!D20-data!E46),"1-10",data!D20-data!E46)</f>
        <v>35472</v>
      </c>
      <c r="H26" s="24">
        <f>IF(ISBLANK(data!F20),"1-10",data!F20)</f>
        <v>21</v>
      </c>
      <c r="I26" s="25">
        <f>IF(ISBLANK(data!G20),"1-10    ",data!G20)</f>
        <v>640</v>
      </c>
      <c r="J26" s="26">
        <f t="shared" si="0"/>
        <v>42918</v>
      </c>
      <c r="K26" s="26">
        <f t="shared" si="1"/>
        <v>45125</v>
      </c>
      <c r="L26" s="16"/>
      <c r="M26" s="16"/>
    </row>
    <row r="27" spans="1:13" x14ac:dyDescent="0.3">
      <c r="A27" s="6" t="s">
        <v>62</v>
      </c>
      <c r="B27" s="22">
        <f>IF(ISBLANK(data!B47),"1-10",data!B47)</f>
        <v>210</v>
      </c>
      <c r="C27" s="22">
        <f>IF(ISBLANK(data!B21-data!B47),"1-10",data!B21-data!B47)</f>
        <v>507</v>
      </c>
      <c r="D27" s="22">
        <f>IF(ISBLANK(data!C47),"1-10",data!C47)</f>
        <v>2252</v>
      </c>
      <c r="E27" s="22">
        <f>IF(ISBLANK(data!D47),"1-10",data!D47)</f>
        <v>113</v>
      </c>
      <c r="F27" s="22">
        <f>IF(ISBLANK(data!E47),"1-10",data!E47)</f>
        <v>50</v>
      </c>
      <c r="G27" s="22">
        <f>IF(ISBLANK(data!D21-data!E47),"1-10",data!D21-data!E47)</f>
        <v>14175</v>
      </c>
      <c r="H27" s="22" t="str">
        <f>IF(ISBLANK(data!F21),"1-10",data!F21)</f>
        <v>1-10</v>
      </c>
      <c r="I27" s="22">
        <f>IF(ISBLANK(data!G21),"1-10    ",data!G21)</f>
        <v>213</v>
      </c>
      <c r="J27" s="23">
        <f t="shared" si="0"/>
        <v>16803</v>
      </c>
      <c r="K27" s="23">
        <f t="shared" si="1"/>
        <v>17520</v>
      </c>
      <c r="L27" s="16"/>
      <c r="M27" s="16"/>
    </row>
    <row r="28" spans="1:13" x14ac:dyDescent="0.3">
      <c r="A28" s="7" t="s">
        <v>18</v>
      </c>
      <c r="B28" s="24">
        <f>IF(ISBLANK(data!B48),"1-10",data!B48)</f>
        <v>433</v>
      </c>
      <c r="C28" s="24">
        <f>IF(ISBLANK(data!B22-data!B48),"1-10",data!B22-data!B48)</f>
        <v>1487</v>
      </c>
      <c r="D28" s="24">
        <f>IF(ISBLANK(data!C48),"1-10",data!C48)</f>
        <v>2913</v>
      </c>
      <c r="E28" s="24">
        <f>IF(ISBLANK(data!D48),"1-10",data!D48)</f>
        <v>281</v>
      </c>
      <c r="F28" s="24">
        <f>IF(ISBLANK(data!E48),"1-10",data!E48)</f>
        <v>61</v>
      </c>
      <c r="G28" s="24">
        <f>IF(ISBLANK(data!D22-data!E48),"1-10",data!D22-data!E48)</f>
        <v>18814</v>
      </c>
      <c r="H28" s="24">
        <f>IF(ISBLANK(data!F22),"1-10",data!F22)</f>
        <v>24</v>
      </c>
      <c r="I28" s="25">
        <f>IF(ISBLANK(data!G22),"1-10    ",data!G22)</f>
        <v>1197</v>
      </c>
      <c r="J28" s="26">
        <f t="shared" si="0"/>
        <v>23290</v>
      </c>
      <c r="K28" s="26">
        <f t="shared" si="1"/>
        <v>25210</v>
      </c>
      <c r="L28" s="16"/>
      <c r="M28" s="16"/>
    </row>
    <row r="29" spans="1:13" x14ac:dyDescent="0.3">
      <c r="A29" s="6" t="s">
        <v>19</v>
      </c>
      <c r="B29" s="22">
        <f>IF(ISBLANK(data!B49),"1-10",data!B49)</f>
        <v>531</v>
      </c>
      <c r="C29" s="22">
        <f>IF(ISBLANK(data!B23-data!B49),"1-10",data!B23-data!B49)</f>
        <v>356</v>
      </c>
      <c r="D29" s="22">
        <f>IF(ISBLANK(data!C49),"1-10",data!C49)</f>
        <v>3760</v>
      </c>
      <c r="E29" s="22">
        <f>IF(ISBLANK(data!D49),"1-10",data!D49)</f>
        <v>170</v>
      </c>
      <c r="F29" s="22">
        <f>IF(ISBLANK(data!E49),"1-10",data!E49)</f>
        <v>14</v>
      </c>
      <c r="G29" s="22">
        <f>IF(ISBLANK(data!D23-data!E49),"1-10",data!D23-data!E49)</f>
        <v>15736</v>
      </c>
      <c r="H29" s="22">
        <f>IF(ISBLANK(data!F23),"1-10",data!F23)</f>
        <v>11</v>
      </c>
      <c r="I29" s="22">
        <f>IF(ISBLANK(data!G23),"1-10    ",data!G23)</f>
        <v>384</v>
      </c>
      <c r="J29" s="23">
        <f t="shared" si="0"/>
        <v>20075</v>
      </c>
      <c r="K29" s="23">
        <f t="shared" si="1"/>
        <v>20962</v>
      </c>
      <c r="L29" s="16"/>
      <c r="M29" s="16"/>
    </row>
    <row r="30" spans="1:13" x14ac:dyDescent="0.3">
      <c r="A30" s="7" t="s">
        <v>20</v>
      </c>
      <c r="B30" s="24">
        <f>IF(ISBLANK(data!B50),"1-10",data!B50)</f>
        <v>386</v>
      </c>
      <c r="C30" s="24">
        <f>IF(ISBLANK(data!B24-data!B50),"1-10",data!B24-data!B50)</f>
        <v>1004</v>
      </c>
      <c r="D30" s="24">
        <f>IF(ISBLANK(data!C50),"1-10",data!C50)</f>
        <v>2635</v>
      </c>
      <c r="E30" s="24">
        <f>IF(ISBLANK(data!D50),"1-10",data!D50)</f>
        <v>448</v>
      </c>
      <c r="F30" s="24">
        <f>IF(ISBLANK(data!E50),"1-10",data!E50)</f>
        <v>20</v>
      </c>
      <c r="G30" s="24">
        <f>IF(ISBLANK(data!D24-data!E50),"1-10",data!D24-data!E50)</f>
        <v>17364</v>
      </c>
      <c r="H30" s="24" t="str">
        <f>IF(ISBLANK(data!F24),"1-10",data!F24)</f>
        <v>1-10</v>
      </c>
      <c r="I30" s="25">
        <f>IF(ISBLANK(data!G24),"1-10    ",data!G24)</f>
        <v>922</v>
      </c>
      <c r="J30" s="26">
        <f t="shared" si="0"/>
        <v>21389</v>
      </c>
      <c r="K30" s="26">
        <f t="shared" si="1"/>
        <v>22779</v>
      </c>
      <c r="L30" s="16"/>
      <c r="M30" s="16"/>
    </row>
    <row r="31" spans="1:13" x14ac:dyDescent="0.3">
      <c r="A31" s="6" t="s">
        <v>21</v>
      </c>
      <c r="B31" s="22">
        <f>IF(ISBLANK(data!B51),"1-10",data!B51)</f>
        <v>174</v>
      </c>
      <c r="C31" s="22">
        <f>IF(ISBLANK(data!B25-data!B51),"1-10",data!B25-data!B51)</f>
        <v>280</v>
      </c>
      <c r="D31" s="22">
        <f>IF(ISBLANK(data!C51),"1-10",data!C51)</f>
        <v>1298</v>
      </c>
      <c r="E31" s="22">
        <f>IF(ISBLANK(data!D51),"1-10",data!D51)</f>
        <v>67</v>
      </c>
      <c r="F31" s="22">
        <f>IF(ISBLANK(data!E51),"1-10",data!E51)</f>
        <v>39</v>
      </c>
      <c r="G31" s="22">
        <f>IF(ISBLANK(data!D25-data!E51),"1-10",data!D25-data!E51)</f>
        <v>9827</v>
      </c>
      <c r="H31" s="22" t="str">
        <f>IF(ISBLANK(data!F25),"1-10",data!F25)</f>
        <v>1-10</v>
      </c>
      <c r="I31" s="22">
        <f>IF(ISBLANK(data!G25),"1-10    ",data!G25)</f>
        <v>374</v>
      </c>
      <c r="J31" s="23">
        <f t="shared" si="0"/>
        <v>11605</v>
      </c>
      <c r="K31" s="23">
        <f t="shared" si="1"/>
        <v>12059</v>
      </c>
      <c r="L31" s="16"/>
      <c r="M31" s="16"/>
    </row>
    <row r="32" spans="1:13" x14ac:dyDescent="0.3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3">
      <c r="A33" s="10" t="s">
        <v>22</v>
      </c>
      <c r="B33" s="27">
        <f>IF(ISBLANK(data!B30),"1-10    ",data!B30)</f>
        <v>8509</v>
      </c>
      <c r="C33" s="27">
        <f>IF(ISBLANK(data!B4-data!B30),"1-10    ",data!B4-data!B30)</f>
        <v>21287</v>
      </c>
      <c r="D33" s="27">
        <f>IF(ISBLANK(data!C30),"1-10    ",data!C30)</f>
        <v>54584</v>
      </c>
      <c r="E33" s="27">
        <f>IF(ISBLANK(data!D30),"1-10    ",data!D30)</f>
        <v>6929</v>
      </c>
      <c r="F33" s="27">
        <f>IF(ISBLANK(data!E30),"1-10    ",data!E30)</f>
        <v>900</v>
      </c>
      <c r="G33" s="27">
        <f>IF(ISBLANK(data!D4-data!E30),"1-10    ",data!D4-data!E30)</f>
        <v>387810</v>
      </c>
      <c r="H33" s="27">
        <f>IF(ISBLANK(data!F4),"1-10    ",data!F4)</f>
        <v>200</v>
      </c>
      <c r="I33" s="27">
        <f>IF(ISBLANK(data!G4),"1-10    ",data!G4)</f>
        <v>11294</v>
      </c>
      <c r="J33" s="28">
        <f t="shared" si="0"/>
        <v>461717</v>
      </c>
      <c r="K33" s="28">
        <f t="shared" si="1"/>
        <v>491513</v>
      </c>
      <c r="L33" s="16"/>
      <c r="M33" s="16"/>
    </row>
    <row r="34" spans="1:13" x14ac:dyDescent="0.3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3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3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3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3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3">
      <c r="A39" s="18" t="s">
        <v>63</v>
      </c>
      <c r="B39" s="19"/>
      <c r="C39" s="19"/>
      <c r="D39" s="19"/>
      <c r="E39" s="19"/>
      <c r="F39" s="19"/>
    </row>
    <row r="40" spans="1:13" x14ac:dyDescent="0.3">
      <c r="A40" s="18" t="str">
        <f>'header and footers'!A6:I6</f>
        <v>Report run date: Monday, March 10, 2025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3">
      <c r="A41" s="18" t="str">
        <f>'header and footers'!A7:I7</f>
        <v>Data set: CM202503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5" x14ac:dyDescent="0.35"/>
  <sheetData>
    <row r="1" spans="2:7" x14ac:dyDescent="0.35">
      <c r="B1" t="s">
        <v>36</v>
      </c>
    </row>
    <row r="3" spans="2:7" x14ac:dyDescent="0.3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35">
      <c r="B4" s="2">
        <v>29796</v>
      </c>
      <c r="C4" s="2">
        <v>54584</v>
      </c>
      <c r="D4" s="2">
        <v>388710</v>
      </c>
      <c r="E4" s="2">
        <v>484384</v>
      </c>
      <c r="F4" s="2">
        <v>200</v>
      </c>
      <c r="G4" s="2">
        <v>11294</v>
      </c>
    </row>
    <row r="5" spans="2:7" x14ac:dyDescent="0.35">
      <c r="B5" s="2">
        <v>2672</v>
      </c>
      <c r="C5" s="2">
        <v>2409</v>
      </c>
      <c r="D5" s="2">
        <v>29104</v>
      </c>
      <c r="E5" s="2">
        <v>34658</v>
      </c>
      <c r="F5" s="2">
        <v>23</v>
      </c>
      <c r="G5" s="2">
        <v>473</v>
      </c>
    </row>
    <row r="6" spans="2:7" x14ac:dyDescent="0.35">
      <c r="B6" s="2">
        <v>3685</v>
      </c>
      <c r="C6" s="2">
        <v>3893</v>
      </c>
      <c r="D6" s="2">
        <v>24928</v>
      </c>
      <c r="E6" s="2">
        <v>32856</v>
      </c>
      <c r="F6" s="2">
        <v>20</v>
      </c>
      <c r="G6" s="2">
        <v>350</v>
      </c>
    </row>
    <row r="7" spans="2:7" x14ac:dyDescent="0.35">
      <c r="B7" s="2">
        <v>2362</v>
      </c>
      <c r="C7" s="2">
        <v>2363</v>
      </c>
      <c r="D7" s="2">
        <v>23482</v>
      </c>
      <c r="E7" s="2">
        <v>28766</v>
      </c>
      <c r="F7" s="2">
        <v>16</v>
      </c>
      <c r="G7" s="2">
        <v>559</v>
      </c>
    </row>
    <row r="8" spans="2:7" x14ac:dyDescent="0.35">
      <c r="B8" s="2">
        <v>426</v>
      </c>
      <c r="C8" s="2">
        <v>1896</v>
      </c>
      <c r="D8" s="2">
        <v>13010</v>
      </c>
      <c r="E8" s="2">
        <v>15382</v>
      </c>
      <c r="F8" s="2"/>
      <c r="G8" s="2">
        <v>50</v>
      </c>
    </row>
    <row r="9" spans="2:7" x14ac:dyDescent="0.35">
      <c r="B9" s="2">
        <v>671</v>
      </c>
      <c r="C9" s="2">
        <v>667</v>
      </c>
      <c r="D9" s="2">
        <v>9126</v>
      </c>
      <c r="E9" s="2">
        <v>11100</v>
      </c>
      <c r="F9" s="2">
        <v>13</v>
      </c>
      <c r="G9" s="2">
        <v>636</v>
      </c>
    </row>
    <row r="10" spans="2:7" x14ac:dyDescent="0.35">
      <c r="B10" s="2">
        <v>783</v>
      </c>
      <c r="C10" s="2">
        <v>1425</v>
      </c>
      <c r="D10" s="2">
        <v>9306</v>
      </c>
      <c r="E10" s="2">
        <v>11613</v>
      </c>
      <c r="F10" s="2"/>
      <c r="G10" s="2">
        <v>99</v>
      </c>
    </row>
    <row r="11" spans="2:7" x14ac:dyDescent="0.35">
      <c r="B11" s="2">
        <v>1022</v>
      </c>
      <c r="C11" s="2">
        <v>1746</v>
      </c>
      <c r="D11" s="2">
        <v>16323</v>
      </c>
      <c r="E11" s="2">
        <v>19397</v>
      </c>
      <c r="F11" s="2"/>
      <c r="G11" s="2">
        <v>306</v>
      </c>
    </row>
    <row r="12" spans="2:7" x14ac:dyDescent="0.35">
      <c r="B12" s="2">
        <v>4705</v>
      </c>
      <c r="C12" s="2">
        <v>5926</v>
      </c>
      <c r="D12" s="2">
        <v>43152</v>
      </c>
      <c r="E12" s="2">
        <v>54880</v>
      </c>
      <c r="F12" s="2">
        <v>12</v>
      </c>
      <c r="G12" s="2">
        <v>1097</v>
      </c>
    </row>
    <row r="13" spans="2:7" x14ac:dyDescent="0.35">
      <c r="B13" s="2">
        <v>640</v>
      </c>
      <c r="C13" s="2">
        <v>1974</v>
      </c>
      <c r="D13" s="2">
        <v>12301</v>
      </c>
      <c r="E13" s="2">
        <v>15419</v>
      </c>
      <c r="F13" s="2"/>
      <c r="G13" s="2">
        <v>504</v>
      </c>
    </row>
    <row r="14" spans="2:7" x14ac:dyDescent="0.35">
      <c r="B14" s="2">
        <v>430</v>
      </c>
      <c r="C14" s="2">
        <v>1750</v>
      </c>
      <c r="D14" s="2">
        <v>11334</v>
      </c>
      <c r="E14" s="2">
        <v>13959</v>
      </c>
      <c r="F14" s="2">
        <v>0</v>
      </c>
      <c r="G14" s="2">
        <v>445</v>
      </c>
    </row>
    <row r="15" spans="2:7" x14ac:dyDescent="0.35">
      <c r="B15" s="2">
        <v>1278</v>
      </c>
      <c r="C15" s="2">
        <v>1229</v>
      </c>
      <c r="D15" s="2">
        <v>9465</v>
      </c>
      <c r="E15" s="2">
        <v>12221</v>
      </c>
      <c r="F15" s="2"/>
      <c r="G15" s="2">
        <v>249</v>
      </c>
    </row>
    <row r="16" spans="2:7" x14ac:dyDescent="0.35">
      <c r="B16" s="2">
        <v>1709</v>
      </c>
      <c r="C16" s="2">
        <v>4174</v>
      </c>
      <c r="D16" s="2">
        <v>31625</v>
      </c>
      <c r="E16" s="2">
        <v>38449</v>
      </c>
      <c r="F16" s="2">
        <v>11</v>
      </c>
      <c r="G16" s="2">
        <v>941</v>
      </c>
    </row>
    <row r="17" spans="2:7" x14ac:dyDescent="0.35">
      <c r="B17" s="2">
        <v>703</v>
      </c>
      <c r="C17" s="2">
        <v>3317</v>
      </c>
      <c r="D17" s="2">
        <v>22669</v>
      </c>
      <c r="E17" s="2">
        <v>27673</v>
      </c>
      <c r="F17" s="2"/>
      <c r="G17" s="2">
        <v>984</v>
      </c>
    </row>
    <row r="18" spans="2:7" x14ac:dyDescent="0.35">
      <c r="B18" s="2">
        <v>525</v>
      </c>
      <c r="C18" s="2">
        <v>421</v>
      </c>
      <c r="D18" s="2">
        <v>4371</v>
      </c>
      <c r="E18" s="2">
        <v>5451</v>
      </c>
      <c r="F18" s="2"/>
      <c r="G18" s="2">
        <v>134</v>
      </c>
    </row>
    <row r="19" spans="2:7" x14ac:dyDescent="0.35">
      <c r="B19" s="2">
        <v>610</v>
      </c>
      <c r="C19" s="2">
        <v>3001</v>
      </c>
      <c r="D19" s="2">
        <v>16786</v>
      </c>
      <c r="E19" s="2">
        <v>21134</v>
      </c>
      <c r="F19" s="2">
        <v>11</v>
      </c>
      <c r="G19" s="2">
        <v>737</v>
      </c>
    </row>
    <row r="20" spans="2:7" x14ac:dyDescent="0.35">
      <c r="B20" s="2">
        <v>2207</v>
      </c>
      <c r="C20" s="2">
        <v>5535</v>
      </c>
      <c r="D20" s="2">
        <v>35628</v>
      </c>
      <c r="E20" s="2">
        <v>44010</v>
      </c>
      <c r="F20" s="2">
        <v>21</v>
      </c>
      <c r="G20" s="2">
        <v>640</v>
      </c>
    </row>
    <row r="21" spans="2:7" x14ac:dyDescent="0.35">
      <c r="B21" s="2">
        <v>717</v>
      </c>
      <c r="C21" s="2">
        <v>2252</v>
      </c>
      <c r="D21" s="2">
        <v>14225</v>
      </c>
      <c r="E21" s="2">
        <v>17407</v>
      </c>
      <c r="F21" s="2"/>
      <c r="G21" s="2">
        <v>213</v>
      </c>
    </row>
    <row r="22" spans="2:7" x14ac:dyDescent="0.35">
      <c r="B22" s="2">
        <v>1920</v>
      </c>
      <c r="C22" s="2">
        <v>2913</v>
      </c>
      <c r="D22" s="2">
        <v>18875</v>
      </c>
      <c r="E22" s="2">
        <v>24905</v>
      </c>
      <c r="F22" s="2">
        <v>24</v>
      </c>
      <c r="G22" s="2">
        <v>1197</v>
      </c>
    </row>
    <row r="23" spans="2:7" x14ac:dyDescent="0.35">
      <c r="B23" s="2">
        <v>887</v>
      </c>
      <c r="C23" s="2">
        <v>3760</v>
      </c>
      <c r="D23" s="2">
        <v>15750</v>
      </c>
      <c r="E23" s="2">
        <v>20781</v>
      </c>
      <c r="F23" s="2">
        <v>11</v>
      </c>
      <c r="G23" s="2">
        <v>384</v>
      </c>
    </row>
    <row r="24" spans="2:7" x14ac:dyDescent="0.35">
      <c r="B24" s="2">
        <v>1390</v>
      </c>
      <c r="C24" s="2">
        <v>2635</v>
      </c>
      <c r="D24" s="2">
        <v>17384</v>
      </c>
      <c r="E24" s="2">
        <v>22331</v>
      </c>
      <c r="F24" s="2"/>
      <c r="G24" s="2">
        <v>922</v>
      </c>
    </row>
    <row r="25" spans="2:7" s="4" customFormat="1" x14ac:dyDescent="0.35">
      <c r="B25" s="2">
        <v>454</v>
      </c>
      <c r="C25" s="2">
        <v>1298</v>
      </c>
      <c r="D25" s="2">
        <v>9866</v>
      </c>
      <c r="E25" s="2">
        <v>11992</v>
      </c>
      <c r="F25" s="2"/>
      <c r="G25" s="2">
        <v>374</v>
      </c>
    </row>
    <row r="26" spans="2:7" s="4" customFormat="1" x14ac:dyDescent="0.35"/>
    <row r="29" spans="2:7" x14ac:dyDescent="0.3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35">
      <c r="B30" s="2">
        <v>8509</v>
      </c>
      <c r="C30" s="2">
        <v>54584</v>
      </c>
      <c r="D30" s="2">
        <v>6929</v>
      </c>
      <c r="E30" s="2">
        <v>900</v>
      </c>
      <c r="F30" s="2">
        <v>70900</v>
      </c>
      <c r="G30" s="2"/>
    </row>
    <row r="31" spans="2:7" x14ac:dyDescent="0.35">
      <c r="B31" s="2">
        <v>581</v>
      </c>
      <c r="C31" s="2">
        <v>2409</v>
      </c>
      <c r="D31" s="2">
        <v>222</v>
      </c>
      <c r="E31" s="2">
        <v>134</v>
      </c>
      <c r="F31" s="2">
        <v>3346</v>
      </c>
      <c r="G31" s="2"/>
    </row>
    <row r="32" spans="2:7" x14ac:dyDescent="0.35">
      <c r="B32" s="2">
        <v>756</v>
      </c>
      <c r="C32" s="2">
        <v>3893</v>
      </c>
      <c r="D32" s="2">
        <v>663</v>
      </c>
      <c r="E32" s="2">
        <v>44</v>
      </c>
      <c r="F32" s="2">
        <v>5356</v>
      </c>
      <c r="G32" s="2"/>
    </row>
    <row r="33" spans="2:7" x14ac:dyDescent="0.35">
      <c r="B33" s="2">
        <v>635</v>
      </c>
      <c r="C33" s="2">
        <v>2363</v>
      </c>
      <c r="D33" s="2">
        <v>284</v>
      </c>
      <c r="E33" s="2">
        <v>14</v>
      </c>
      <c r="F33" s="2">
        <v>3296</v>
      </c>
      <c r="G33" s="2"/>
    </row>
    <row r="34" spans="2:7" x14ac:dyDescent="0.35">
      <c r="B34" s="2">
        <v>191</v>
      </c>
      <c r="C34" s="2">
        <v>1896</v>
      </c>
      <c r="D34" s="2">
        <v>596</v>
      </c>
      <c r="E34" s="2">
        <v>22</v>
      </c>
      <c r="F34" s="2">
        <v>2705</v>
      </c>
      <c r="G34" s="2"/>
    </row>
    <row r="35" spans="2:7" x14ac:dyDescent="0.35">
      <c r="B35" s="2">
        <v>74</v>
      </c>
      <c r="C35" s="2">
        <v>667</v>
      </c>
      <c r="D35" s="2">
        <v>27</v>
      </c>
      <c r="E35" s="2">
        <v>22</v>
      </c>
      <c r="F35" s="2">
        <v>790</v>
      </c>
      <c r="G35" s="2"/>
    </row>
    <row r="36" spans="2:7" x14ac:dyDescent="0.35">
      <c r="B36" s="2">
        <v>340</v>
      </c>
      <c r="C36" s="2">
        <v>1425</v>
      </c>
      <c r="D36" s="2">
        <v>19</v>
      </c>
      <c r="E36" s="2">
        <v>23</v>
      </c>
      <c r="F36" s="2">
        <v>1807</v>
      </c>
      <c r="G36" s="2"/>
    </row>
    <row r="37" spans="2:7" x14ac:dyDescent="0.35">
      <c r="B37" s="2">
        <v>167</v>
      </c>
      <c r="C37" s="2">
        <v>1746</v>
      </c>
      <c r="D37" s="2">
        <v>44</v>
      </c>
      <c r="E37" s="2"/>
      <c r="F37" s="2">
        <v>1970</v>
      </c>
      <c r="G37" s="2"/>
    </row>
    <row r="38" spans="2:7" x14ac:dyDescent="0.35">
      <c r="B38" s="2">
        <v>1530</v>
      </c>
      <c r="C38" s="2">
        <v>5926</v>
      </c>
      <c r="D38" s="2">
        <v>2083</v>
      </c>
      <c r="E38" s="2">
        <v>30</v>
      </c>
      <c r="F38" s="2">
        <v>9569</v>
      </c>
      <c r="G38" s="2"/>
    </row>
    <row r="39" spans="2:7" x14ac:dyDescent="0.35">
      <c r="B39" s="2">
        <v>123</v>
      </c>
      <c r="C39" s="2">
        <v>1974</v>
      </c>
      <c r="D39" s="2">
        <v>220</v>
      </c>
      <c r="E39" s="2"/>
      <c r="F39" s="2">
        <v>2320</v>
      </c>
      <c r="G39" s="2"/>
    </row>
    <row r="40" spans="2:7" x14ac:dyDescent="0.35">
      <c r="B40" s="2">
        <v>175</v>
      </c>
      <c r="C40" s="2">
        <v>1750</v>
      </c>
      <c r="D40" s="2">
        <v>167</v>
      </c>
      <c r="E40" s="2">
        <v>26</v>
      </c>
      <c r="F40" s="2">
        <v>2118</v>
      </c>
      <c r="G40" s="2"/>
    </row>
    <row r="41" spans="2:7" x14ac:dyDescent="0.35">
      <c r="B41" s="2">
        <v>485</v>
      </c>
      <c r="C41" s="2">
        <v>1229</v>
      </c>
      <c r="D41" s="2">
        <v>186</v>
      </c>
      <c r="E41" s="2">
        <v>12</v>
      </c>
      <c r="F41" s="2">
        <v>1912</v>
      </c>
      <c r="G41" s="2"/>
    </row>
    <row r="42" spans="2:7" x14ac:dyDescent="0.35">
      <c r="B42" s="2">
        <v>657</v>
      </c>
      <c r="C42" s="2">
        <v>4174</v>
      </c>
      <c r="D42" s="2">
        <v>98</v>
      </c>
      <c r="E42" s="2">
        <v>187</v>
      </c>
      <c r="F42" s="2">
        <v>5116</v>
      </c>
      <c r="G42" s="2"/>
    </row>
    <row r="43" spans="2:7" x14ac:dyDescent="0.35">
      <c r="B43" s="2">
        <v>287</v>
      </c>
      <c r="C43" s="2">
        <v>3317</v>
      </c>
      <c r="D43" s="2">
        <v>39</v>
      </c>
      <c r="E43" s="2"/>
      <c r="F43" s="2">
        <v>3650</v>
      </c>
      <c r="G43" s="2"/>
    </row>
    <row r="44" spans="2:7" x14ac:dyDescent="0.35">
      <c r="B44" s="2">
        <v>105</v>
      </c>
      <c r="C44" s="2">
        <v>421</v>
      </c>
      <c r="D44" s="2">
        <v>56</v>
      </c>
      <c r="E44" s="2"/>
      <c r="F44" s="2">
        <v>590</v>
      </c>
      <c r="G44" s="2"/>
    </row>
    <row r="45" spans="2:7" x14ac:dyDescent="0.35">
      <c r="B45" s="2">
        <v>228</v>
      </c>
      <c r="C45" s="2">
        <v>3001</v>
      </c>
      <c r="D45" s="2">
        <v>52</v>
      </c>
      <c r="E45" s="2"/>
      <c r="F45" s="2">
        <v>3290</v>
      </c>
      <c r="G45" s="2"/>
    </row>
    <row r="46" spans="2:7" x14ac:dyDescent="0.35">
      <c r="B46" s="2">
        <v>441</v>
      </c>
      <c r="C46" s="2">
        <v>5535</v>
      </c>
      <c r="D46" s="2">
        <v>1094</v>
      </c>
      <c r="E46" s="2">
        <v>156</v>
      </c>
      <c r="F46" s="2">
        <v>7226</v>
      </c>
      <c r="G46" s="2"/>
    </row>
    <row r="47" spans="2:7" x14ac:dyDescent="0.35">
      <c r="B47" s="2">
        <v>210</v>
      </c>
      <c r="C47" s="2">
        <v>2252</v>
      </c>
      <c r="D47" s="2">
        <v>113</v>
      </c>
      <c r="E47" s="2">
        <v>50</v>
      </c>
      <c r="F47" s="2">
        <v>2625</v>
      </c>
      <c r="G47" s="2"/>
    </row>
    <row r="48" spans="2:7" x14ac:dyDescent="0.35">
      <c r="B48" s="2">
        <v>433</v>
      </c>
      <c r="C48" s="2">
        <v>2913</v>
      </c>
      <c r="D48" s="2">
        <v>281</v>
      </c>
      <c r="E48" s="2">
        <v>61</v>
      </c>
      <c r="F48" s="2">
        <v>3688</v>
      </c>
      <c r="G48" s="2"/>
    </row>
    <row r="49" spans="2:7" x14ac:dyDescent="0.35">
      <c r="B49" s="2">
        <v>531</v>
      </c>
      <c r="C49" s="2">
        <v>3760</v>
      </c>
      <c r="D49" s="2">
        <v>170</v>
      </c>
      <c r="E49" s="2">
        <v>14</v>
      </c>
      <c r="F49" s="2">
        <v>4475</v>
      </c>
      <c r="G49" s="2"/>
    </row>
    <row r="50" spans="2:7" x14ac:dyDescent="0.35">
      <c r="B50" s="2">
        <v>386</v>
      </c>
      <c r="C50" s="2">
        <v>2635</v>
      </c>
      <c r="D50" s="2">
        <v>448</v>
      </c>
      <c r="E50" s="2">
        <v>20</v>
      </c>
      <c r="F50" s="2">
        <v>3489</v>
      </c>
      <c r="G50" s="2"/>
    </row>
    <row r="51" spans="2:7" x14ac:dyDescent="0.35">
      <c r="B51" s="2">
        <v>174</v>
      </c>
      <c r="C51" s="2">
        <v>1298</v>
      </c>
      <c r="D51" s="2">
        <v>67</v>
      </c>
      <c r="E51" s="2">
        <v>39</v>
      </c>
      <c r="F51" s="2">
        <v>1578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5" x14ac:dyDescent="0.35"/>
  <cols>
    <col min="1" max="1" width="143.36328125" bestFit="1" customWidth="1"/>
  </cols>
  <sheetData>
    <row r="1" spans="1:9" x14ac:dyDescent="0.35">
      <c r="A1" t="s">
        <v>25</v>
      </c>
    </row>
    <row r="2" spans="1:9" x14ac:dyDescent="0.3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35">
      <c r="A5" t="s">
        <v>26</v>
      </c>
    </row>
    <row r="6" spans="1:9" x14ac:dyDescent="0.3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3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35">
      <c r="A8" s="3"/>
      <c r="B8" s="3"/>
      <c r="C8" s="3"/>
      <c r="D8" s="3"/>
      <c r="E8" s="3"/>
      <c r="F8" s="3"/>
      <c r="G8" s="3"/>
      <c r="H8" s="3"/>
      <c r="I8" s="3"/>
    </row>
    <row r="9" spans="1:9" x14ac:dyDescent="0.35">
      <c r="B9" s="3"/>
      <c r="C9" s="3"/>
      <c r="D9" s="3"/>
      <c r="E9" s="3"/>
      <c r="F9" s="3"/>
      <c r="G9" s="3"/>
      <c r="H9" s="3"/>
      <c r="I9" s="3"/>
    </row>
    <row r="10" spans="1:9" x14ac:dyDescent="0.3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2025-03-11T15:24:47Z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