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exander.whedbee\Downloads\"/>
    </mc:Choice>
  </mc:AlternateContent>
  <xr:revisionPtr revIDLastSave="0" documentId="13_ncr:1_{6718194D-E52B-4796-93D8-66D944E41A55}" xr6:coauthVersionLast="47" xr6:coauthVersionMax="47" xr10:uidLastSave="{00000000-0000-0000-0000-000000000000}"/>
  <workbookProtection lockStructure="1"/>
  <bookViews>
    <workbookView xWindow="-28830" yWindow="-1590" windowWidth="21600" windowHeight="14760" xr2:uid="{6DC3BB95-1103-487A-A5D7-7FE991E7AD27}"/>
  </bookViews>
  <sheets>
    <sheet name="Final Operating Budget" sheetId="2" r:id="rId1"/>
    <sheet name="ProLink Mapping" sheetId="6" state="hidden" r:id="rId2"/>
    <sheet name="SD_Dropdowns" sheetId="3" state="veryHidden" r:id="rId3"/>
  </sheets>
  <definedNames>
    <definedName name="Administration_Fee">'Final Operating Budget'!$D$57</definedName>
    <definedName name="Body_Water">'Final Operating Budget'!$C$14</definedName>
    <definedName name="Body_Water_Description">'Final Operating Budget'!$C$15</definedName>
    <definedName name="Body_Water_Specify">'Final Operating Budget'!$C$16</definedName>
    <definedName name="CPP_CRDP_Project">'Final Operating Budget'!$C$7</definedName>
    <definedName name="Delay_Egress">'Final Operating Budget'!$C$12</definedName>
    <definedName name="Delayed_Egress">'Final Operating Budget'!$C$12</definedName>
    <definedName name="Delayed_Egress_Monthly">'Final Operating Budget'!$D$36</definedName>
    <definedName name="Developer">'ProLink Mapping'!$L$9</definedName>
    <definedName name="Environmental_Modification_Contracts_Monthly">'Final Operating Budget'!$D$25</definedName>
    <definedName name="Environmental_Modification_Supplies_Monthly">'Final Operating Budget'!$D$24</definedName>
    <definedName name="Final_Lease_Income_Monthly">'Final Operating Budget'!$D$19</definedName>
    <definedName name="Fire_Safety_Monthly">'Final Operating Budget'!$D$33</definedName>
    <definedName name="Fire_Sprinklers_Monthly">'Final Operating Budget'!$D$34</definedName>
    <definedName name="Gardening_Monthly">'Final Operating Budget'!$D$30</definedName>
    <definedName name="HDO">'Final Operating Budget'!$C$10</definedName>
    <definedName name="Housing_Development_Type">'Final Operating Budget'!$C$9</definedName>
    <definedName name="Income_Available_for_Administration_Fee">'Final Operating Budget'!$C$54</definedName>
    <definedName name="Insurance_Monthly">'Final Operating Budget'!$D$40</definedName>
    <definedName name="Interest_Rate">'Final Operating Budget'!$C$52</definedName>
    <definedName name="Landscaping_Monthly">'Final Operating Budget'!$D$38</definedName>
    <definedName name="Lease_Type">'Final Operating Budget'!$E$10</definedName>
    <definedName name="Lift_System_Monthly">'Final Operating Budget'!$D$37</definedName>
    <definedName name="Maintenance_Van_Monthly">'Final Operating Budget'!$D$39</definedName>
    <definedName name="Mortgage_Amount">'Final Operating Budget'!$C$51</definedName>
    <definedName name="Mortgage_Amount_Monthly">'Final Operating Budget'!$D$51</definedName>
    <definedName name="Other_1_Monthly">'Final Operating Budget'!$D$43</definedName>
    <definedName name="Other_1_Specify">'Final Operating Budget'!$B$43</definedName>
    <definedName name="Other_2_Monthly">'Final Operating Budget'!$D$44</definedName>
    <definedName name="Other_2_Specify">'Final Operating Budget'!$B$44</definedName>
    <definedName name="Other_3_Monthly">'Final Operating Budget'!$D$45</definedName>
    <definedName name="Other_3_Specify">'Final Operating Budget'!$B$45</definedName>
    <definedName name="Other_4_Monthly">'Final Operating Budget'!$D$46</definedName>
    <definedName name="Other_4_Specify">'Final Operating Budget'!$B$46</definedName>
    <definedName name="Pest_Control_Monthly">'Final Operating Budget'!$D$31</definedName>
    <definedName name="Power_Source_Monthly">'Final Operating Budget'!$D$35</definedName>
    <definedName name="Prepared_By">'Final Operating Budget'!$E$11</definedName>
    <definedName name="Prepared_Date">'Final Operating Budget'!$E$12</definedName>
    <definedName name="Project_Phase">'Final Operating Budget'!$E$7</definedName>
    <definedName name="Project_Phase_Specify">'Final Operating Budget'!$E$8</definedName>
    <definedName name="Property_Address">'Final Operating Budget'!$C$8</definedName>
    <definedName name="Property_Maintenance_Monthly">'Final Operating Budget'!$D$23</definedName>
    <definedName name="Property_Management_Monthly">'Final Operating Budget'!$D$22</definedName>
    <definedName name="Property_Taxes_Monthly">'Final Operating Budget'!$D$41</definedName>
    <definedName name="Replacement_Reserve_Monthly">'Final Operating Budget'!$D$42</definedName>
    <definedName name="SD_112x1_1124x1_72_G_0" localSheetId="1" hidden="1">'ProLink Mapping'!$D$3</definedName>
    <definedName name="SD_112x1_2856x1_105_G_0" localSheetId="1" hidden="1">'ProLink Mapping'!$D$13</definedName>
    <definedName name="SD_112x1_2856x1_113_G_0" localSheetId="1" hidden="1">'ProLink Mapping'!$D$7</definedName>
    <definedName name="SD_112x1_2856x1_113_S_0" localSheetId="1" hidden="1">'ProLink Mapping'!$F$7</definedName>
    <definedName name="SD_112x1_2856x1_114_G_0" localSheetId="1" hidden="1">'ProLink Mapping'!$D$8</definedName>
    <definedName name="SD_112x1_2856x1_114_S_0" localSheetId="1" hidden="1">'ProLink Mapping'!$F$8</definedName>
    <definedName name="SD_112x1_2856x1_625_G_1" localSheetId="1" hidden="1">'ProLink Mapping'!$D$12</definedName>
    <definedName name="SD_112x1_2856x1_625_S_1" localSheetId="1" hidden="1">'ProLink Mapping'!$F$12</definedName>
    <definedName name="SD_112x1_2856x1_655_G_0" localSheetId="1" hidden="1">'ProLink Mapping'!$D$9</definedName>
    <definedName name="SD_112x1_2856x1_655_S_0" localSheetId="1" hidden="1">'ProLink Mapping'!$F$9</definedName>
    <definedName name="SD_112x1_2856x1_656_G_1" localSheetId="1" hidden="1">'ProLink Mapping'!$D$10</definedName>
    <definedName name="SD_112x1_2856x1_656_S_1" localSheetId="1" hidden="1">'ProLink Mapping'!$F$10</definedName>
    <definedName name="SD_112x1_2856x1_657_G_0" localSheetId="1" hidden="1">'ProLink Mapping'!$D$11</definedName>
    <definedName name="SD_112x1_2856x1_657_S_0" localSheetId="1" hidden="1">'ProLink Mapping'!$F$11</definedName>
    <definedName name="SD_112x1_2856x1_658_G_0" localSheetId="1" hidden="1">'ProLink Mapping'!$D$44</definedName>
    <definedName name="SD_112x1_2856x1_658_S_0" localSheetId="1" hidden="1">'ProLink Mapping'!$F$44</definedName>
    <definedName name="SD_112x1_2856x1_660_G_0" localSheetId="1" hidden="1">'ProLink Mapping'!$D$46</definedName>
    <definedName name="SD_112x1_2856x1_660_S_0" localSheetId="1" hidden="1">'ProLink Mapping'!$F$46</definedName>
    <definedName name="SD_112x1_2856x1_662_G_0" localSheetId="1" hidden="1">'ProLink Mapping'!$D$45</definedName>
    <definedName name="SD_112x1_2856x1_662_S_0" localSheetId="1" hidden="1">'ProLink Mapping'!$F$45</definedName>
    <definedName name="SD_112x1_2856x1_690_G_0" localSheetId="1" hidden="1">'ProLink Mapping'!$D$14</definedName>
    <definedName name="SD_112x1_2856x1_690_S_0" localSheetId="1" hidden="1">'ProLink Mapping'!$F$14</definedName>
    <definedName name="SD_112x1_2856x1_691_G_0" localSheetId="1" hidden="1">'ProLink Mapping'!$D$15</definedName>
    <definedName name="SD_112x1_2856x1_691_S_0" localSheetId="1" hidden="1">'ProLink Mapping'!$F$15</definedName>
    <definedName name="SD_112x1_2856x1_692_G_0" localSheetId="1" hidden="1">'ProLink Mapping'!$D$16</definedName>
    <definedName name="SD_112x1_2856x1_692_S_0" localSheetId="1" hidden="1">'ProLink Mapping'!$F$16</definedName>
    <definedName name="SD_112x1_2856x1_693_G_0" localSheetId="1" hidden="1">'ProLink Mapping'!$D$17</definedName>
    <definedName name="SD_112x1_2856x1_693_S_0" localSheetId="1" hidden="1">'ProLink Mapping'!$F$17</definedName>
    <definedName name="SD_112x1_2856x1_694_G_0" localSheetId="1" hidden="1">'ProLink Mapping'!$D$18</definedName>
    <definedName name="SD_112x1_2856x1_694_S_0" localSheetId="1" hidden="1">'ProLink Mapping'!$F$18</definedName>
    <definedName name="SD_112x1_2856x1_695_G_0" localSheetId="1" hidden="1">'ProLink Mapping'!$D$19</definedName>
    <definedName name="SD_112x1_2856x1_695_S_0" localSheetId="1" hidden="1">'ProLink Mapping'!$F$19</definedName>
    <definedName name="SD_112x1_2856x1_696_G_0" localSheetId="1" hidden="1">'ProLink Mapping'!$D$20</definedName>
    <definedName name="SD_112x1_2856x1_696_S_0" localSheetId="1" hidden="1">'ProLink Mapping'!$F$20</definedName>
    <definedName name="SD_112x1_2856x1_697_G_0" localSheetId="1" hidden="1">'ProLink Mapping'!$D$21</definedName>
    <definedName name="SD_112x1_2856x1_697_S_0" localSheetId="1" hidden="1">'ProLink Mapping'!$F$21</definedName>
    <definedName name="SD_112x1_2856x1_698_G_0" localSheetId="1" hidden="1">'ProLink Mapping'!$D$22</definedName>
    <definedName name="SD_112x1_2856x1_698_S_0" localSheetId="1" hidden="1">'ProLink Mapping'!$F$22</definedName>
    <definedName name="SD_112x1_2856x1_699_G_0" localSheetId="1" hidden="1">'ProLink Mapping'!$D$23</definedName>
    <definedName name="SD_112x1_2856x1_699_S_0" localSheetId="1" hidden="1">'ProLink Mapping'!$F$23</definedName>
    <definedName name="SD_112x1_2856x1_700_G_0" localSheetId="1" hidden="1">'ProLink Mapping'!$D$24</definedName>
    <definedName name="SD_112x1_2856x1_700_S_0" localSheetId="1" hidden="1">'ProLink Mapping'!$F$24</definedName>
    <definedName name="SD_112x1_2856x1_701_G_0" localSheetId="1" hidden="1">'ProLink Mapping'!$D$25</definedName>
    <definedName name="SD_112x1_2856x1_701_S_0" localSheetId="1" hidden="1">'ProLink Mapping'!$F$25</definedName>
    <definedName name="SD_112x1_2856x1_702_G_0" localSheetId="1" hidden="1">'ProLink Mapping'!$D$26</definedName>
    <definedName name="SD_112x1_2856x1_702_S_0" localSheetId="1" hidden="1">'ProLink Mapping'!$F$26</definedName>
    <definedName name="SD_112x1_2856x1_703_G_0" localSheetId="1" hidden="1">'ProLink Mapping'!$D$27</definedName>
    <definedName name="SD_112x1_2856x1_703_S_0" localSheetId="1" hidden="1">'ProLink Mapping'!$F$27</definedName>
    <definedName name="SD_112x1_2856x1_704_G_0" localSheetId="1" hidden="1">'ProLink Mapping'!$D$28</definedName>
    <definedName name="SD_112x1_2856x1_704_S_0" localSheetId="1" hidden="1">'ProLink Mapping'!$F$28</definedName>
    <definedName name="SD_112x1_2856x1_705_G_0" localSheetId="1" hidden="1">'ProLink Mapping'!$D$29</definedName>
    <definedName name="SD_112x1_2856x1_705_S_0" localSheetId="1" hidden="1">'ProLink Mapping'!$F$29</definedName>
    <definedName name="SD_112x1_2856x1_706_G_0" localSheetId="1" hidden="1">'ProLink Mapping'!$D$30</definedName>
    <definedName name="SD_112x1_2856x1_706_S_0" localSheetId="1" hidden="1">'ProLink Mapping'!$F$30</definedName>
    <definedName name="SD_112x1_2856x1_707_G_0" localSheetId="1" hidden="1">'ProLink Mapping'!$D$31</definedName>
    <definedName name="SD_112x1_2856x1_707_S_0" localSheetId="1" hidden="1">'ProLink Mapping'!$F$31</definedName>
    <definedName name="SD_112x1_2856x1_708_G_0" localSheetId="1" hidden="1">'ProLink Mapping'!$D$32</definedName>
    <definedName name="SD_112x1_2856x1_708_S_0" localSheetId="1" hidden="1">'ProLink Mapping'!$F$32</definedName>
    <definedName name="SD_112x1_2856x1_709_G_0" localSheetId="1" hidden="1">'ProLink Mapping'!$D$33</definedName>
    <definedName name="SD_112x1_2856x1_709_S_0" localSheetId="1" hidden="1">'ProLink Mapping'!$F$33</definedName>
    <definedName name="SD_112x1_2856x1_710_G_0" localSheetId="1" hidden="1">'ProLink Mapping'!$D$34</definedName>
    <definedName name="SD_112x1_2856x1_710_S_0" localSheetId="1" hidden="1">'ProLink Mapping'!$F$34</definedName>
    <definedName name="SD_112x1_2856x1_711_G_0" localSheetId="1" hidden="1">'ProLink Mapping'!$D$36</definedName>
    <definedName name="SD_112x1_2856x1_711_S_0" localSheetId="1" hidden="1">'ProLink Mapping'!$F$36</definedName>
    <definedName name="SD_112x1_2856x1_712_G_0" localSheetId="1" hidden="1">'ProLink Mapping'!$D$38</definedName>
    <definedName name="SD_112x1_2856x1_712_S_0" localSheetId="1" hidden="1">'ProLink Mapping'!$F$38</definedName>
    <definedName name="SD_112x1_2856x1_713_G_0" localSheetId="1" hidden="1">'ProLink Mapping'!$D$40</definedName>
    <definedName name="SD_112x1_2856x1_713_S_0" localSheetId="1" hidden="1">'ProLink Mapping'!$F$40</definedName>
    <definedName name="SD_112x1_2856x1_714_G_0" localSheetId="1" hidden="1">'ProLink Mapping'!$D$42</definedName>
    <definedName name="SD_112x1_2856x1_714_S_0" localSheetId="1" hidden="1">'ProLink Mapping'!$F$42</definedName>
    <definedName name="SD_112x1_2856x1_715_G_0" localSheetId="1" hidden="1">'ProLink Mapping'!$D$35</definedName>
    <definedName name="SD_112x1_2856x1_715_S_0" localSheetId="1" hidden="1">'ProLink Mapping'!$F$35</definedName>
    <definedName name="SD_112x1_2856x1_716_G_0" localSheetId="1" hidden="1">'ProLink Mapping'!$D$37</definedName>
    <definedName name="SD_112x1_2856x1_716_S_0" localSheetId="1" hidden="1">'ProLink Mapping'!$F$37</definedName>
    <definedName name="SD_112x1_2856x1_717_G_0" localSheetId="1" hidden="1">'ProLink Mapping'!$D$39</definedName>
    <definedName name="SD_112x1_2856x1_717_S_0" localSheetId="1" hidden="1">'ProLink Mapping'!$F$39</definedName>
    <definedName name="SD_112x1_2856x1_718_G_0" localSheetId="1" hidden="1">'ProLink Mapping'!$D$41</definedName>
    <definedName name="SD_112x1_2856x1_718_S_0" localSheetId="1" hidden="1">'ProLink Mapping'!$F$41</definedName>
    <definedName name="SD_112x1_2856x1_719_G_0" localSheetId="1" hidden="1">'ProLink Mapping'!$D$43</definedName>
    <definedName name="SD_112x1_2856x1_719_S_0" localSheetId="1" hidden="1">'ProLink Mapping'!$F$43</definedName>
    <definedName name="SD_112x1_2856x1_720_G_0" localSheetId="1" hidden="1">'ProLink Mapping'!$D$50</definedName>
    <definedName name="SD_112x1_2856x1_720_S_0" localSheetId="1" hidden="1">'ProLink Mapping'!$F$50</definedName>
    <definedName name="SD_112x1_2856x1_721_G_0" localSheetId="1" hidden="1">'ProLink Mapping'!$D$48</definedName>
    <definedName name="SD_112x1_2856x1_721_S_0" localSheetId="1" hidden="1">'ProLink Mapping'!$F$48</definedName>
    <definedName name="SD_112x1_2856x1_722_G_0" localSheetId="1" hidden="1">'ProLink Mapping'!$D$49</definedName>
    <definedName name="SD_112x1_2856x1_722_S_0" localSheetId="1" hidden="1">'ProLink Mapping'!$F$49</definedName>
    <definedName name="SD_112x1_2856x1_724_G_0" localSheetId="1" hidden="1">'ProLink Mapping'!$D$47</definedName>
    <definedName name="SD_112x1_2856x1_724_S_0" localSheetId="1" hidden="1">'ProLink Mapping'!$F$47</definedName>
    <definedName name="SD_1951x1_34_G_0" localSheetId="1" hidden="1">'ProLink Mapping'!$L$2</definedName>
    <definedName name="SD_1951x1_52_G_0" localSheetId="1" hidden="1">'ProLink Mapping'!$K$2</definedName>
    <definedName name="SD_1951x2_34_G_0" localSheetId="1" hidden="1">'ProLink Mapping'!$L$3</definedName>
    <definedName name="SD_1951x2_52_G_0" localSheetId="1" hidden="1">'ProLink Mapping'!$K$3</definedName>
    <definedName name="SD_1951x3_34_G_0" localSheetId="1" hidden="1">'ProLink Mapping'!$L$4</definedName>
    <definedName name="SD_1951x3_52_G_0" localSheetId="1" hidden="1">'ProLink Mapping'!$K$4</definedName>
    <definedName name="SD_1951x4_34_G_0" localSheetId="1" hidden="1">'ProLink Mapping'!$L$5</definedName>
    <definedName name="SD_1951x4_52_G_0" localSheetId="1" hidden="1">'ProLink Mapping'!$K$5</definedName>
    <definedName name="SD_1951x5_34_G_0" localSheetId="1" hidden="1">'ProLink Mapping'!$L$6</definedName>
    <definedName name="SD_1951x5_52_G_0" localSheetId="1" hidden="1">'ProLink Mapping'!$K$6</definedName>
    <definedName name="SD_1951x6_34_G_0" localSheetId="1" hidden="1">'ProLink Mapping'!$L$7</definedName>
    <definedName name="SD_1951x6_52_G_0" localSheetId="1" hidden="1">'ProLink Mapping'!$K$7</definedName>
    <definedName name="SD_81_G_0" localSheetId="1" hidden="1">'ProLink Mapping'!$D$2</definedName>
    <definedName name="SD_929x1_137_G_1" localSheetId="1" hidden="1">'ProLink Mapping'!$D$4</definedName>
    <definedName name="SD_D_PL_UDF_137" hidden="1">SD_Dropdowns!$C$2:$D$41</definedName>
    <definedName name="SD_D_PL_UDF_137_Name" hidden="1">SD_Dropdowns!$C$2:$C$41</definedName>
    <definedName name="SD_D_PL_UDF_137_Value" hidden="1">SD_Dropdowns!$D$2:$D$41</definedName>
    <definedName name="SD_D_PL_UDF_535" hidden="1">SD_Dropdowns!$I$2:$J$4</definedName>
    <definedName name="SD_D_PL_UDF_535_Name" hidden="1">SD_Dropdowns!$I$2:$I$4</definedName>
    <definedName name="SD_D_PL_UDF_535_Value" hidden="1">SD_Dropdowns!$J$2:$J$4</definedName>
    <definedName name="SD_D_PL_UDF_625" hidden="1">SD_Dropdowns!$E$2:$F$6</definedName>
    <definedName name="SD_D_PL_UDF_625_Name" hidden="1">SD_Dropdowns!$E$2:$E$6</definedName>
    <definedName name="SD_D_PL_UDF_625_Value" hidden="1">SD_Dropdowns!$F$2:$F$6</definedName>
    <definedName name="SD_D_PL_UDF_656" hidden="1">SD_Dropdowns!$G$2:$H$5</definedName>
    <definedName name="SD_D_PL_UDF_656_Name" hidden="1">SD_Dropdowns!$G$2:$G$5</definedName>
    <definedName name="SD_D_PL_UDF_656_Value" hidden="1">SD_Dropdowns!$H$2:$H$5</definedName>
    <definedName name="Secure_Perimeter">'Final Operating Budget'!$C$13</definedName>
    <definedName name="Septic_Monthly">'Final Operating Budget'!$D$28</definedName>
    <definedName name="Service_Provider">'Final Operating Budget'!$C$11</definedName>
    <definedName name="Service_Provider_">'ProLink Mapping'!$L$10</definedName>
    <definedName name="Term">'Final Operating Budget'!$C$53</definedName>
    <definedName name="Total_Operating_Expenses_Debt_Administration">'Final Operating Budget'!$D$59</definedName>
    <definedName name="Total_Operating_Expenses_Monthly">'Final Operating Budget'!$D$48</definedName>
    <definedName name="Training_Monthly">'Final Operating Budget'!$D$32</definedName>
    <definedName name="Travel_Monthly">'Final Operating Budget'!$D$27</definedName>
    <definedName name="Utilities_Monthly">'Final Operating Budget'!$D$26</definedName>
    <definedName name="Version">'Final Operating Budget'!$E$9</definedName>
    <definedName name="Well_Monthly">'Final Operating Budget'!$D$29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5" i="6"/>
  <c r="D51" i="2"/>
  <c r="L10" i="6"/>
  <c r="C10" i="6"/>
  <c r="F10" i="6" l="1"/>
  <c r="E10" i="6"/>
  <c r="L9" i="6" l="1"/>
  <c r="E51" i="2" l="1"/>
  <c r="D48" i="2" l="1"/>
  <c r="D54" i="2" s="1"/>
  <c r="D57" i="2" s="1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22" i="2"/>
  <c r="C28" i="6"/>
  <c r="C20" i="6"/>
  <c r="C8" i="6"/>
  <c r="C27" i="6"/>
  <c r="C46" i="6"/>
  <c r="C5" i="6"/>
  <c r="C35" i="6"/>
  <c r="C6" i="6"/>
  <c r="C32" i="6"/>
  <c r="C44" i="6"/>
  <c r="C26" i="6"/>
  <c r="C41" i="6"/>
  <c r="C19" i="6"/>
  <c r="C36" i="6"/>
  <c r="C16" i="6"/>
  <c r="C14" i="6"/>
  <c r="C47" i="6"/>
  <c r="C39" i="6"/>
  <c r="C21" i="6"/>
  <c r="C42" i="6"/>
  <c r="C11" i="6"/>
  <c r="C48" i="6"/>
  <c r="C22" i="6"/>
  <c r="C38" i="6"/>
  <c r="C43" i="6"/>
  <c r="C37" i="6"/>
  <c r="C31" i="6"/>
  <c r="C45" i="6"/>
  <c r="C40" i="6"/>
  <c r="C34" i="6"/>
  <c r="C15" i="6"/>
  <c r="C18" i="6"/>
  <c r="C2" i="6"/>
  <c r="C30" i="6"/>
  <c r="C4" i="6"/>
  <c r="C33" i="6"/>
  <c r="C17" i="6"/>
  <c r="C12" i="6"/>
  <c r="C24" i="6"/>
  <c r="C3" i="6"/>
  <c r="C29" i="6"/>
  <c r="C25" i="6"/>
  <c r="C9" i="6"/>
  <c r="C23" i="6"/>
  <c r="C7" i="6"/>
  <c r="F47" i="6" l="1"/>
  <c r="F15" i="6"/>
  <c r="F41" i="6"/>
  <c r="F44" i="6"/>
  <c r="F38" i="6"/>
  <c r="F46" i="6"/>
  <c r="F21" i="6"/>
  <c r="F36" i="6"/>
  <c r="F45" i="6"/>
  <c r="F43" i="6"/>
  <c r="F27" i="6"/>
  <c r="F33" i="6"/>
  <c r="F30" i="6"/>
  <c r="F34" i="6"/>
  <c r="F26" i="6"/>
  <c r="F32" i="6"/>
  <c r="F22" i="6"/>
  <c r="F42" i="6"/>
  <c r="F25" i="6"/>
  <c r="F18" i="6"/>
  <c r="F19" i="6"/>
  <c r="F31" i="6"/>
  <c r="F48" i="6"/>
  <c r="F20" i="6"/>
  <c r="F39" i="6"/>
  <c r="F16" i="6"/>
  <c r="F40" i="6"/>
  <c r="F37" i="6"/>
  <c r="F35" i="6"/>
  <c r="F28" i="6"/>
  <c r="F24" i="6"/>
  <c r="F23" i="6"/>
  <c r="F29" i="6"/>
  <c r="F17" i="6"/>
  <c r="F14" i="6"/>
  <c r="F8" i="6"/>
  <c r="F9" i="6"/>
  <c r="F11" i="6"/>
  <c r="F12" i="6"/>
  <c r="F7" i="6"/>
  <c r="E28" i="6"/>
  <c r="E3" i="6"/>
  <c r="E22" i="6"/>
  <c r="E36" i="6"/>
  <c r="E27" i="6"/>
  <c r="E25" i="6"/>
  <c r="E43" i="6"/>
  <c r="E33" i="6"/>
  <c r="E41" i="6"/>
  <c r="E26" i="6"/>
  <c r="E24" i="6"/>
  <c r="E7" i="6"/>
  <c r="E45" i="6"/>
  <c r="E9" i="6"/>
  <c r="E4" i="6"/>
  <c r="E30" i="6"/>
  <c r="E29" i="6"/>
  <c r="E39" i="6"/>
  <c r="E37" i="6"/>
  <c r="E16" i="6"/>
  <c r="E20" i="6"/>
  <c r="E12" i="6"/>
  <c r="E21" i="6"/>
  <c r="E35" i="6"/>
  <c r="E48" i="6"/>
  <c r="E23" i="6"/>
  <c r="E32" i="6"/>
  <c r="E19" i="6"/>
  <c r="E5" i="6"/>
  <c r="E6" i="6"/>
  <c r="E14" i="6"/>
  <c r="E31" i="6"/>
  <c r="E17" i="6"/>
  <c r="E47" i="6"/>
  <c r="E42" i="6"/>
  <c r="E46" i="6"/>
  <c r="E40" i="6"/>
  <c r="E44" i="6"/>
  <c r="E8" i="6"/>
  <c r="E34" i="6"/>
  <c r="E38" i="6"/>
  <c r="E18" i="6"/>
  <c r="E15" i="6"/>
  <c r="E11" i="6"/>
  <c r="E2" i="6"/>
  <c r="E48" i="2"/>
  <c r="E54" i="2"/>
  <c r="D59" i="2"/>
  <c r="E59" i="2" s="1"/>
  <c r="C50" i="6"/>
  <c r="C49" i="6"/>
  <c r="F49" i="6" l="1"/>
  <c r="F50" i="6"/>
  <c r="E49" i="6"/>
  <c r="E50" i="6"/>
  <c r="D19" i="2"/>
  <c r="E19" i="2" s="1"/>
  <c r="E57" i="2"/>
  <c r="C13" i="6"/>
  <c r="E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Nguyen, Chau@DDS</author>
  </authors>
  <commentList>
    <comment ref="D2" authorId="0" shapeId="0" xr:uid="{41D2834B-144F-40B5-81AD-8585C8C1A742}">
      <text>
        <r>
          <rPr>
            <b/>
            <sz val="9"/>
            <color indexed="81"/>
            <rFont val="Tahoma"/>
            <family val="2"/>
          </rPr>
          <t>&lt;[[SFDEV] Name - Get]&gt;</t>
        </r>
      </text>
    </comment>
    <comment ref="K2" authorId="0" shapeId="0" xr:uid="{CCB75B71-790E-4A09-B916-AAAC95D79B92}">
      <text>
        <r>
          <rPr>
            <b/>
            <sz val="9"/>
            <color indexed="81"/>
            <rFont val="Tahoma"/>
            <family val="2"/>
          </rPr>
          <t>&lt;[[SFDEV] - [Agency Activity Entities (Seq: 1)] Deal Entity Role Name - Get]&gt;</t>
        </r>
      </text>
    </comment>
    <comment ref="L2" authorId="0" shapeId="0" xr:uid="{690C61A5-C671-422B-A206-C28BD4D2AEAD}">
      <text>
        <r>
          <rPr>
            <b/>
            <sz val="9"/>
            <color indexed="81"/>
            <rFont val="Tahoma"/>
            <family val="2"/>
          </rPr>
          <t>&lt;[[SFDEV] - [Agency Activity Entities (Seq: 1)] Entity Name - Get]&gt;</t>
        </r>
      </text>
    </comment>
    <comment ref="D3" authorId="0" shapeId="0" xr:uid="{195C7C3E-BF88-4D66-9B86-368112219BED}">
      <text>
        <r>
          <rPr>
            <b/>
            <sz val="9"/>
            <color indexed="81"/>
            <rFont val="Tahoma"/>
            <family val="2"/>
          </rPr>
          <t>&lt;[[SFDEV] - [SFDEV Properties (Seq: 1)] - [Property (Seq: 1)] Address1 - Get]&gt;</t>
        </r>
      </text>
    </comment>
    <comment ref="K3" authorId="0" shapeId="0" xr:uid="{4854F035-443F-4417-9E3D-9F52AC76FFF6}">
      <text>
        <r>
          <rPr>
            <b/>
            <sz val="9"/>
            <color indexed="81"/>
            <rFont val="Tahoma"/>
            <family val="2"/>
          </rPr>
          <t>&lt;[[SFDEV] - [Agency Activity Entities (Seq: 2)] Deal Entity Role Name - Get]&gt;</t>
        </r>
      </text>
    </comment>
    <comment ref="L3" authorId="0" shapeId="0" xr:uid="{62CB849E-45FF-4A22-BE9D-19969229E7D1}">
      <text>
        <r>
          <rPr>
            <b/>
            <sz val="9"/>
            <color indexed="81"/>
            <rFont val="Tahoma"/>
            <family val="2"/>
          </rPr>
          <t>&lt;[[SFDEV] - [Agency Activity Entities (Seq: 2)] Entity Name - Get]&gt;</t>
        </r>
      </text>
    </comment>
    <comment ref="D4" authorId="0" shapeId="0" xr:uid="{114B09AD-F772-4643-9E63-C33E69C93EBB}">
      <text>
        <r>
          <rPr>
            <b/>
            <sz val="9"/>
            <color indexed="81"/>
            <rFont val="Tahoma"/>
            <family val="2"/>
          </rPr>
          <t>&lt;[[SFDEV] - [SFDEV - User Defined Field Values (Seq: 1)] Additional Project Information - Development Type - Get]&gt;</t>
        </r>
      </text>
    </comment>
    <comment ref="K4" authorId="0" shapeId="0" xr:uid="{2ADCB519-FC9A-44DC-AF2C-C7C128C98120}">
      <text>
        <r>
          <rPr>
            <b/>
            <sz val="9"/>
            <color indexed="81"/>
            <rFont val="Tahoma"/>
            <family val="2"/>
          </rPr>
          <t>&lt;[[SFDEV] - [Agency Activity Entities (Seq: 3)] Deal Entity Role Name - Get]&gt;</t>
        </r>
      </text>
    </comment>
    <comment ref="L4" authorId="0" shapeId="0" xr:uid="{29AA2B38-BD9F-4EFA-A27B-11B0B74E9E2B}">
      <text>
        <r>
          <rPr>
            <b/>
            <sz val="9"/>
            <color indexed="81"/>
            <rFont val="Tahoma"/>
            <family val="2"/>
          </rPr>
          <t>&lt;[[SFDEV] - [Agency Activity Entities (Seq: 3)] Entity Name - Get]&gt;</t>
        </r>
      </text>
    </comment>
    <comment ref="K5" authorId="0" shapeId="0" xr:uid="{84C17804-43FA-4E80-A66A-2A2E867CE3EF}">
      <text>
        <r>
          <rPr>
            <b/>
            <sz val="9"/>
            <color indexed="81"/>
            <rFont val="Tahoma"/>
            <family val="2"/>
          </rPr>
          <t>&lt;[[SFDEV] - [Agency Activity Entities (Seq: 4)] Deal Entity Role Name - Get]&gt;</t>
        </r>
      </text>
    </comment>
    <comment ref="L5" authorId="0" shapeId="0" xr:uid="{ACB7B46F-5A6A-470F-ACDB-D990A4FBF2A3}">
      <text>
        <r>
          <rPr>
            <b/>
            <sz val="9"/>
            <color indexed="81"/>
            <rFont val="Tahoma"/>
            <family val="2"/>
          </rPr>
          <t>&lt;[[SFDEV] - [Agency Activity Entities (Seq: 4)] Entity Name - Get]&gt;</t>
        </r>
      </text>
    </comment>
    <comment ref="K6" authorId="0" shapeId="0" xr:uid="{A1365C2E-E18D-406B-B1EB-D719BC5EE70E}">
      <text>
        <r>
          <rPr>
            <b/>
            <sz val="9"/>
            <color indexed="81"/>
            <rFont val="Tahoma"/>
            <family val="2"/>
          </rPr>
          <t>&lt;[[SFDEV] - [Agency Activity Entities (Seq: 5)] Deal Entity Role Name - Get]&gt;</t>
        </r>
      </text>
    </comment>
    <comment ref="L6" authorId="0" shapeId="0" xr:uid="{B69B1BA4-CF9D-488A-85D3-FCE7F9575D74}">
      <text>
        <r>
          <rPr>
            <b/>
            <sz val="9"/>
            <color indexed="81"/>
            <rFont val="Tahoma"/>
            <family val="2"/>
          </rPr>
          <t>&lt;[[SFDEV] - [Agency Activity Entities (Seq: 5)] Entity Name - Get]&gt;</t>
        </r>
      </text>
    </comment>
    <comment ref="D7" authorId="0" shapeId="0" xr:uid="{7A754881-3BD0-4EC4-9AFA-4B94979679C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Delayed Egress - Get]&gt;</t>
        </r>
      </text>
    </comment>
    <comment ref="F7" authorId="0" shapeId="0" xr:uid="{09269444-4FD6-4E20-A000-8E4372E6A15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Delayed Egress - Send]&gt;</t>
        </r>
      </text>
    </comment>
    <comment ref="K7" authorId="0" shapeId="0" xr:uid="{91E27CC0-A07F-4CFC-A9CB-2E3CFAB08F69}">
      <text>
        <r>
          <rPr>
            <b/>
            <sz val="9"/>
            <color indexed="81"/>
            <rFont val="Tahoma"/>
            <family val="2"/>
          </rPr>
          <t>&lt;[[SFDEV] - [Agency Activity Entities (Seq: 6)] Deal Entity Role Name - Get]&gt;</t>
        </r>
      </text>
    </comment>
    <comment ref="L7" authorId="0" shapeId="0" xr:uid="{9655E358-75ED-443F-9BDF-D34D95D3FAE7}">
      <text>
        <r>
          <rPr>
            <b/>
            <sz val="9"/>
            <color indexed="81"/>
            <rFont val="Tahoma"/>
            <family val="2"/>
          </rPr>
          <t>&lt;[[SFDEV] - [Agency Activity Entities (Seq: 6)] Entity Name - Get]&gt;</t>
        </r>
      </text>
    </comment>
    <comment ref="D8" authorId="0" shapeId="0" xr:uid="{1AAF17B5-CE0D-40B9-9241-93DE4DA01D3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Secured Perimeter - Get]&gt;</t>
        </r>
      </text>
    </comment>
    <comment ref="F8" authorId="0" shapeId="0" xr:uid="{AC3B3B99-29C7-4F86-B4B3-4C500FDFFEB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Secured Perimeter - Send]&gt;</t>
        </r>
      </text>
    </comment>
    <comment ref="D9" authorId="0" shapeId="0" xr:uid="{F31D304E-7B75-4000-98FC-CA25796E473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Body of Water - Get]&gt;</t>
        </r>
      </text>
    </comment>
    <comment ref="F9" authorId="0" shapeId="0" xr:uid="{168037A9-7330-4370-BFCF-BBD1D801EE7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Is Body of Water - Send]&gt;</t>
        </r>
      </text>
    </comment>
    <comment ref="D10" authorId="0" shapeId="0" xr:uid="{8177B080-FB40-4248-9C32-D010D8B9386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Body of Water Description - Get]&gt;</t>
        </r>
      </text>
    </comment>
    <comment ref="F10" authorId="0" shapeId="0" xr:uid="{A41BEF1F-769F-4798-8238-67895212EA0F}">
      <text>
        <r>
          <rPr>
            <b/>
            <sz val="9"/>
            <color indexed="81"/>
            <rFont val="Tahoma"/>
            <charset val="1"/>
          </rPr>
          <t>&lt;[[SFDEV] - [SFDEV Properties (Seq: 1)] - [SFDEV Properties - User Defined Field Values (Seq: 1)] Property Information - Body of Water Description - Send]&gt;</t>
        </r>
      </text>
    </comment>
    <comment ref="D11" authorId="0" shapeId="0" xr:uid="{A7CEF07F-11DF-42D7-9261-2DFD8C231ED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Other Body of Water Specify - Get]&gt;</t>
        </r>
      </text>
    </comment>
    <comment ref="F11" authorId="0" shapeId="0" xr:uid="{DA461689-3F43-49EE-9DEC-85533EC4FD3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Other Body of Water Specify - Send]&gt;</t>
        </r>
      </text>
    </comment>
    <comment ref="D12" authorId="0" shapeId="0" xr:uid="{9B6C7DBC-6DAD-427E-9153-3F85421CAFC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Lease Type - Get]&gt;</t>
        </r>
      </text>
    </comment>
    <comment ref="F12" authorId="0" shapeId="0" xr:uid="{4AE0FCE3-34D3-4517-B21D-D5FEAF1D3EB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Lease Type - Send]&gt;</t>
        </r>
      </text>
    </comment>
    <comment ref="D13" authorId="0" shapeId="0" xr:uid="{3D027789-4E93-40F7-A8E2-B589B52D0FD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Property Information - Lease Amount - Get]&gt;</t>
        </r>
      </text>
    </comment>
    <comment ref="D14" authorId="0" shapeId="0" xr:uid="{8D48C233-5F36-4635-98B6-7F9BCB2BBF2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Property Management - Actual - Get]&gt;</t>
        </r>
      </text>
    </comment>
    <comment ref="F14" authorId="0" shapeId="0" xr:uid="{B5AE1FD5-0095-4023-B83C-A1C6ACBD42C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Property Management - Actual - Send]&gt;</t>
        </r>
      </text>
    </comment>
    <comment ref="D15" authorId="0" shapeId="0" xr:uid="{995DE86B-B5BE-4A77-9CF0-30AC49CCB24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Property Maintenance - Actual - Get]&gt;</t>
        </r>
      </text>
    </comment>
    <comment ref="F15" authorId="0" shapeId="0" xr:uid="{2BA0322D-917F-49D1-BA62-81E2570CC3A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Property Maintenance - Actual - Send]&gt;</t>
        </r>
      </text>
    </comment>
    <comment ref="D16" authorId="0" shapeId="0" xr:uid="{4C798A9E-9026-4C00-AD94-F3D4659F982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Environmental Modification Supplies - Actual - Get]&gt;</t>
        </r>
      </text>
    </comment>
    <comment ref="F16" authorId="0" shapeId="0" xr:uid="{52776B60-456D-4245-8B40-C3447CD06BA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Environmental Modification Supplies - Actual - Send]&gt;</t>
        </r>
      </text>
    </comment>
    <comment ref="D17" authorId="0" shapeId="0" xr:uid="{EB1D2BB6-C413-4A33-A0EB-947E4C49EDA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Environmental Modification Contracts - Actual - Get]&gt;</t>
        </r>
      </text>
    </comment>
    <comment ref="F17" authorId="0" shapeId="0" xr:uid="{462B8452-2843-4793-8722-34200DAA986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Environmental Modification Contracts - Actual - Send]&gt;</t>
        </r>
      </text>
    </comment>
    <comment ref="D18" authorId="0" shapeId="0" xr:uid="{5F096378-258C-4CE7-80AA-E46A4DA47C5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Utilities: Electric, Gas, etc. - Actual - Get]&gt;</t>
        </r>
      </text>
    </comment>
    <comment ref="F18" authorId="0" shapeId="0" xr:uid="{2E875E54-CAFD-4405-A3EF-015937558D2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Utilities: Electric, Gas, etc. - Actual - Send]&gt;</t>
        </r>
      </text>
    </comment>
    <comment ref="D19" authorId="0" shapeId="0" xr:uid="{E6CA1AE0-EBF5-4B25-AC3F-656DA613BD1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Travel - Actual - Get]&gt;</t>
        </r>
      </text>
    </comment>
    <comment ref="F19" authorId="0" shapeId="0" xr:uid="{3D5F8F17-8C58-4D73-8C5A-86958C17A45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Travel - Actual - Send]&gt;</t>
        </r>
      </text>
    </comment>
    <comment ref="D20" authorId="0" shapeId="0" xr:uid="{B9BA1F3C-1828-464E-BFEB-DBCE3521597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Septic - Actual - Get]&gt;</t>
        </r>
      </text>
    </comment>
    <comment ref="F20" authorId="0" shapeId="0" xr:uid="{8F720D70-E6D1-4279-94E5-82CEED0F861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Septic - Actual - Send]&gt;</t>
        </r>
      </text>
    </comment>
    <comment ref="D21" authorId="0" shapeId="0" xr:uid="{710D0E9B-6E74-4F68-85E2-AF52B13BED8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Well - Actual - Get]&gt;</t>
        </r>
      </text>
    </comment>
    <comment ref="F21" authorId="0" shapeId="0" xr:uid="{0B59DC04-91B7-4155-AB4C-DE4CFBD29B9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Well - Actual - Send]&gt;</t>
        </r>
      </text>
    </comment>
    <comment ref="D22" authorId="0" shapeId="0" xr:uid="{C4E4B046-9F9B-4D2A-809E-A3E960CDFFE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Gardening (Reoccurring Gardening Services) - Actual - Get]&gt;</t>
        </r>
      </text>
    </comment>
    <comment ref="F22" authorId="0" shapeId="0" xr:uid="{4BABD0C6-0B78-4AA1-BE55-308E03D6D3B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Gardening (Reoccurring Gardening Services) - Actual - Send]&gt;</t>
        </r>
      </text>
    </comment>
    <comment ref="D23" authorId="0" shapeId="0" xr:uid="{4D937F37-FB70-4BBF-AA99-B64F7CB8D4D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Pest Control - Actual - Get]&gt;</t>
        </r>
      </text>
    </comment>
    <comment ref="F23" authorId="0" shapeId="0" xr:uid="{7BF2BBEC-8DB2-4B50-BD20-3BE181057CD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Pest Control - Actual - Send]&gt;</t>
        </r>
      </text>
    </comment>
    <comment ref="D24" authorId="0" shapeId="0" xr:uid="{C59C5DDD-94ED-4E82-B58B-4F971568560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Training - Actual - Get]&gt;</t>
        </r>
      </text>
    </comment>
    <comment ref="F24" authorId="0" shapeId="0" xr:uid="{146752BD-B143-41FB-AF66-21941BFD664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Training - Actual - Send]&gt;</t>
        </r>
      </text>
    </comment>
    <comment ref="D25" authorId="0" shapeId="0" xr:uid="{52DE20FB-E93B-424B-829C-7F9312D3F7F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Fire Safety (Fire Extinguishers and Alarms) - Actual - Get]&gt;</t>
        </r>
      </text>
    </comment>
    <comment ref="F25" authorId="0" shapeId="0" xr:uid="{C9D7011A-0075-47FA-B732-173346700FB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Fire Safety (Fire Extinguishers and Alarms) - Actual - Send]&gt;</t>
        </r>
      </text>
    </comment>
    <comment ref="D26" authorId="0" shapeId="0" xr:uid="{C0BE9DA4-3A6F-43BD-A67C-D033ABCE409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Fire Sprinklers - Actual - Get]&gt;</t>
        </r>
      </text>
    </comment>
    <comment ref="F26" authorId="0" shapeId="0" xr:uid="{842C6F2C-39D7-4EF3-838E-154B20FC6A8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Fire Sprinklers - Actual - Send]&gt;</t>
        </r>
      </text>
    </comment>
    <comment ref="D27" authorId="0" shapeId="0" xr:uid="{8791C77C-C107-4770-8C6B-7DD796B92DB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Back-up Generator/Power Source - Actual - Get]&gt;</t>
        </r>
      </text>
    </comment>
    <comment ref="F27" authorId="0" shapeId="0" xr:uid="{BE6D49BD-8E04-4EF3-95CE-4506B960D74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Back-up Generator/Power Source - Actual - Send]&gt;</t>
        </r>
      </text>
    </comment>
    <comment ref="D28" authorId="0" shapeId="0" xr:uid="{1B12ACF4-C76A-49FE-B2CC-495B11DD69E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Delayed Egress - Actual - Get]&gt;</t>
        </r>
      </text>
    </comment>
    <comment ref="F28" authorId="0" shapeId="0" xr:uid="{EA35214A-8D55-473E-9140-69B015BC7FC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Delayed Egress - Actual - Send]&gt;</t>
        </r>
      </text>
    </comment>
    <comment ref="D29" authorId="0" shapeId="0" xr:uid="{089B9F4C-A081-4098-B4BB-277E726114F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Lift System - Actual - Get]&gt;</t>
        </r>
      </text>
    </comment>
    <comment ref="F29" authorId="0" shapeId="0" xr:uid="{BC1ECBE9-42F6-4615-8E9D-3562ABA4043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Lift System - Actual - Send]&gt;</t>
        </r>
      </text>
    </comment>
    <comment ref="D30" authorId="0" shapeId="0" xr:uid="{2468371B-2070-4DDA-BE8A-66AEC151D91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Landscaping (Tree Trimming and Brush Clearing) - Actual - Get]&gt;</t>
        </r>
      </text>
    </comment>
    <comment ref="F30" authorId="0" shapeId="0" xr:uid="{8E1926C3-3535-403B-AFE1-3A14FA4D295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Landscaping (Tree Trimming and Brush Clearing) - Actual - Send]&gt;</t>
        </r>
      </text>
    </comment>
    <comment ref="D31" authorId="0" shapeId="0" xr:uid="{A874CA62-5776-45B2-877B-16A386FFB50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Maintenance Van - Actual - Get]&gt;</t>
        </r>
      </text>
    </comment>
    <comment ref="F31" authorId="0" shapeId="0" xr:uid="{6792295A-2698-4422-A421-15EF9C75F80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Maintenance Van - Actual - Send]&gt;</t>
        </r>
      </text>
    </comment>
    <comment ref="D32" authorId="0" shapeId="0" xr:uid="{99735B3D-C5BD-4431-A4F9-7B133E77585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Property (Hazard) &amp; Liability Insurance - Actual - Get]&gt;</t>
        </r>
      </text>
    </comment>
    <comment ref="F32" authorId="0" shapeId="0" xr:uid="{F522D9B9-1C43-4520-B4D8-2F7CA4214E0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Property (Hazard) &amp; Liability Insurance - Actual - Send]&gt;</t>
        </r>
      </text>
    </comment>
    <comment ref="D33" authorId="0" shapeId="0" xr:uid="{DE10E0C6-69A8-42E7-9779-1047F465F05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Property Taxes - Actual - Get]&gt;</t>
        </r>
      </text>
    </comment>
    <comment ref="F33" authorId="0" shapeId="0" xr:uid="{FA798454-2260-4572-B198-141C7541EC4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Property Taxes - Actual - Send]&gt;</t>
        </r>
      </text>
    </comment>
    <comment ref="D34" authorId="0" shapeId="0" xr:uid="{2E73721B-6E65-47D0-BCF4-80E292D1F50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Replacement Reserve - Actual - Get]&gt;</t>
        </r>
      </text>
    </comment>
    <comment ref="F34" authorId="0" shapeId="0" xr:uid="{C04EDBA8-DFCF-4EEF-8D76-9EF595124AF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Replacement Reserve - Actual - Send]&gt;</t>
        </r>
      </text>
    </comment>
    <comment ref="D35" authorId="0" shapeId="0" xr:uid="{5804D28E-5DD6-427C-8E23-D7B8CE77B32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1 Amount - Actual - Get]&gt;</t>
        </r>
      </text>
    </comment>
    <comment ref="F35" authorId="0" shapeId="0" xr:uid="{712E892C-CBEB-4DB5-8463-A4473572CB8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1 Amount - Actual - Send]&gt;</t>
        </r>
      </text>
    </comment>
    <comment ref="D36" authorId="0" shapeId="0" xr:uid="{ED4C0F08-382B-4B1D-A703-B2D9176B141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1 Description - Actual - Get]&gt;</t>
        </r>
      </text>
    </comment>
    <comment ref="F36" authorId="0" shapeId="0" xr:uid="{AC8763C9-ADCC-4BEE-87E3-9715462EE9B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1 Description - Actual - Send]&gt;</t>
        </r>
      </text>
    </comment>
    <comment ref="D37" authorId="0" shapeId="0" xr:uid="{B0842005-DA4F-462D-A700-B06266E4640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2 Amount - Actual - Get]&gt;</t>
        </r>
      </text>
    </comment>
    <comment ref="F37" authorId="0" shapeId="0" xr:uid="{12918BC6-ACB0-40D9-9A5B-C362FF5764E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2 Amount - Actual - Send]&gt;</t>
        </r>
      </text>
    </comment>
    <comment ref="D38" authorId="0" shapeId="0" xr:uid="{0D2B11E0-6EB4-4FA6-B8C1-5DC2D012979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2 Description - Actual - Get]&gt;</t>
        </r>
      </text>
    </comment>
    <comment ref="F38" authorId="0" shapeId="0" xr:uid="{14B5CFBC-6045-45EE-8C50-462DAF39833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2 Description - Actual - Send]&gt;</t>
        </r>
      </text>
    </comment>
    <comment ref="D39" authorId="0" shapeId="0" xr:uid="{C8571CA6-B34B-4DA0-A2AD-500EC3EE375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3 Amount - Actual - Get]&gt;</t>
        </r>
      </text>
    </comment>
    <comment ref="F39" authorId="0" shapeId="0" xr:uid="{03B47029-0A04-41ED-86FD-7FB3B91127E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3 Amount - Actual - Send]&gt;</t>
        </r>
      </text>
    </comment>
    <comment ref="D40" authorId="0" shapeId="0" xr:uid="{62368ED5-2283-4456-A876-4E3E6CB6D10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3 Description - Actual - Get]&gt;</t>
        </r>
      </text>
    </comment>
    <comment ref="F40" authorId="0" shapeId="0" xr:uid="{B5A142BD-DD8A-4AFB-83F6-0BDE42F438B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3 Description - Actual - Send]&gt;</t>
        </r>
      </text>
    </comment>
    <comment ref="D41" authorId="0" shapeId="0" xr:uid="{61A1A509-CD55-4905-ACC0-78B1F7BDC61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4 Amount - Actual - Get]&gt;</t>
        </r>
      </text>
    </comment>
    <comment ref="F41" authorId="0" shapeId="0" xr:uid="{0AA51937-F0C4-4C78-A8D7-4CA1517172D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4 Amount - Actual - Send]&gt;</t>
        </r>
      </text>
    </comment>
    <comment ref="D42" authorId="0" shapeId="0" xr:uid="{75B4F100-AE22-4A07-9AE3-D297DCB3686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4 Description - Actual - Get]&gt;</t>
        </r>
      </text>
    </comment>
    <comment ref="F42" authorId="0" shapeId="0" xr:uid="{6F6CB745-FFBF-4E30-9BAA-0082514D8C6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Operating Expenses Other 4 Description - Actual - Send]&gt;</t>
        </r>
      </text>
    </comment>
    <comment ref="D43" authorId="0" shapeId="0" xr:uid="{6095979A-E971-46B7-AB85-1B31BBE5972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Total Operating Expenses - Actual - Get]&gt;</t>
        </r>
      </text>
    </comment>
    <comment ref="F43" authorId="0" shapeId="0" xr:uid="{99B0A7E9-B49E-4965-98A3-6651E840750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Total Operating Expenses - Actual - Send]&gt;</t>
        </r>
      </text>
    </comment>
    <comment ref="D44" authorId="0" shapeId="0" xr:uid="{D9E79E0A-F4D1-4E3E-9725-DCEF96FF733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Mortgage Amount - Actuals - Get]&gt;</t>
        </r>
      </text>
    </comment>
    <comment ref="F44" authorId="0" shapeId="0" xr:uid="{14D4D2D6-2741-41AB-B6D0-027E2595CC7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Mortgage Amount - Actuals - Send]&gt;</t>
        </r>
      </text>
    </comment>
    <comment ref="D45" authorId="0" shapeId="0" xr:uid="{4126C54C-22A9-4202-8A26-EAB5D610755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Interest Rate - Actuals (Numeric Format, not %) - Get]&gt;</t>
        </r>
      </text>
    </comment>
    <comment ref="F45" authorId="0" shapeId="0" xr:uid="{210146DA-9F5F-4A66-9F5B-B13B6A82CE3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Interest Rate - Actuals (Numeric Format, not %) - Send]&gt;</t>
        </r>
      </text>
    </comment>
    <comment ref="D46" authorId="0" shapeId="0" xr:uid="{50434939-F6A5-47BA-87C9-71BFB961F00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Term - Actuals (Months) - Get]&gt;</t>
        </r>
      </text>
    </comment>
    <comment ref="F46" authorId="0" shapeId="0" xr:uid="{881268D0-8C6E-4861-B9E6-C6017AD92EC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Term - Actuals (Months) - Send]&gt;</t>
        </r>
      </text>
    </comment>
    <comment ref="D47" authorId="0" shapeId="0" xr:uid="{DBD50900-9E14-4C70-BDB4-C59CA12D4E5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Monthly Mortgage Payment - Actual - Get]&gt;</t>
        </r>
      </text>
    </comment>
    <comment ref="F47" authorId="0" shapeId="0" xr:uid="{D53F18D6-4E68-4B84-8981-57B9C938F97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Monthly Mortgage Payment - Actual - Send]&gt;</t>
        </r>
      </text>
    </comment>
    <comment ref="D48" authorId="0" shapeId="0" xr:uid="{FC4B1EA2-3462-4307-A4B2-F173B31ED34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Income Available for Administration Fee - Actual - Get]&gt;</t>
        </r>
      </text>
    </comment>
    <comment ref="F48" authorId="0" shapeId="0" xr:uid="{99029286-AE0F-4E94-B98C-5C89837E2F4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Income Available for Administration Fee - Actual - Send]&gt;</t>
        </r>
      </text>
    </comment>
    <comment ref="D49" authorId="0" shapeId="0" xr:uid="{9C7D2702-4B2F-4548-8D66-AB873237023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Administration Fee - Actual - Get]&gt;</t>
        </r>
      </text>
    </comment>
    <comment ref="F49" authorId="0" shapeId="0" xr:uid="{D9B9DF61-1635-495B-954C-7C389464CB8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Administration Fee - Actual - Send]&gt;</t>
        </r>
      </text>
    </comment>
    <comment ref="D50" authorId="0" shapeId="0" xr:uid="{C6238ECA-07AD-436D-8C1A-F01D5707BF4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Total Operating Expenses, Debt, and Reserves - Actual - Get]&gt;</t>
        </r>
      </text>
    </comment>
    <comment ref="F50" authorId="0" shapeId="0" xr:uid="{A940176D-7AC9-4464-AE03-237640D1ADE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Operating Budget Actuals - Total Operating Expenses, Debt, and Reserves - Actual - Send]&gt;</t>
        </r>
      </text>
    </comment>
  </commentList>
</comments>
</file>

<file path=xl/sharedStrings.xml><?xml version="1.0" encoding="utf-8"?>
<sst xmlns="http://schemas.openxmlformats.org/spreadsheetml/2006/main" count="224" uniqueCount="174">
  <si>
    <t>Attachment S</t>
  </si>
  <si>
    <t>State of California</t>
  </si>
  <si>
    <t>Department of Developmental Services</t>
  </si>
  <si>
    <t>Community Placement Plan/
Community Resource Development Plan</t>
  </si>
  <si>
    <t>FINAL OPERATING BUDGET</t>
  </si>
  <si>
    <r>
      <t>Instructions:</t>
    </r>
    <r>
      <rPr>
        <sz val="12"/>
        <rFont val="Arial"/>
        <family val="2"/>
      </rPr>
      <t xml:space="preserve"> Enter data in shaded cells.</t>
    </r>
  </si>
  <si>
    <t>CPP/CRDP Project #:</t>
  </si>
  <si>
    <t>Project Phase:</t>
  </si>
  <si>
    <t>Property Address:</t>
  </si>
  <si>
    <t>Other Project Phase Specify:</t>
  </si>
  <si>
    <t>Housing Development Type:</t>
  </si>
  <si>
    <t>Version #:</t>
  </si>
  <si>
    <t>HDO:</t>
  </si>
  <si>
    <t>Lease Type:</t>
  </si>
  <si>
    <t>Service Provider:</t>
  </si>
  <si>
    <t>Prepared By:</t>
  </si>
  <si>
    <t>Delayed Egress:</t>
  </si>
  <si>
    <t>Prepared Date:</t>
  </si>
  <si>
    <t>Secure Perimeter:</t>
  </si>
  <si>
    <t>Body of Water:</t>
  </si>
  <si>
    <t>Body of Water Description:</t>
  </si>
  <si>
    <t>Other Body of Water Specify:</t>
  </si>
  <si>
    <t>Monthly</t>
  </si>
  <si>
    <t>Annually</t>
  </si>
  <si>
    <t>Final Lease Income</t>
  </si>
  <si>
    <t>Estimated Operating Expenses</t>
  </si>
  <si>
    <t>Property Management</t>
  </si>
  <si>
    <t>Property Maintenance</t>
  </si>
  <si>
    <t>Environmental Modification Supplies</t>
  </si>
  <si>
    <t>Environmental Modification Contracts</t>
  </si>
  <si>
    <t>Utilities: Electric, Gas, etc.</t>
  </si>
  <si>
    <t>Travel</t>
  </si>
  <si>
    <t>Septic</t>
  </si>
  <si>
    <t>Well</t>
  </si>
  <si>
    <t>Gardening (Reoccurring Gardening Services)</t>
  </si>
  <si>
    <t>Pest Control</t>
  </si>
  <si>
    <t>Training</t>
  </si>
  <si>
    <t>Fire Safety (Fire Extinguishers and Alarms)</t>
  </si>
  <si>
    <t>Fire Sprinklers</t>
  </si>
  <si>
    <t>Back-up Generator/Power Source</t>
  </si>
  <si>
    <t>Delayed Egress</t>
  </si>
  <si>
    <t>Lift System</t>
  </si>
  <si>
    <t>Landscaping (Tree Trimming and Brush Clearing)</t>
  </si>
  <si>
    <t>Maintenance Van</t>
  </si>
  <si>
    <t>Property (Hazard) &amp; Liability Insurance</t>
  </si>
  <si>
    <t>Property Taxes</t>
  </si>
  <si>
    <t>Replacement Reserve</t>
  </si>
  <si>
    <t>Other</t>
  </si>
  <si>
    <t>Total Operating Expenses</t>
  </si>
  <si>
    <t>Debt Service</t>
  </si>
  <si>
    <t>Mortgage Amount</t>
  </si>
  <si>
    <t>Interest Rate</t>
  </si>
  <si>
    <t>Term (Months)</t>
  </si>
  <si>
    <t>Income Available for Administration Fee</t>
  </si>
  <si>
    <t>Administration Fee Percentage</t>
  </si>
  <si>
    <t>Administration Fee (Property &amp; Asset Management)</t>
  </si>
  <si>
    <t>Total Operating Expenses, Debt, and Administration Fee (Final Lease Income)</t>
  </si>
  <si>
    <t>Service Provider Responsibility(ies)</t>
  </si>
  <si>
    <t xml:space="preserve">Line items above that are apart of the project but the service provider responsibility go here. </t>
  </si>
  <si>
    <t>NOTES</t>
  </si>
  <si>
    <t>Field Name</t>
  </si>
  <si>
    <t>Range Name</t>
  </si>
  <si>
    <t>Template Value from HDO</t>
  </si>
  <si>
    <t>ProLink Existing Value (GET)</t>
  </si>
  <si>
    <t>Template and ProLink Existing Value Comparison</t>
  </si>
  <si>
    <t>ProLink To-Be Value (SEND)</t>
  </si>
  <si>
    <t>Property Entity</t>
  </si>
  <si>
    <t>CPP/CRDP Project #</t>
  </si>
  <si>
    <t>CPP_CRDP_Project</t>
  </si>
  <si>
    <t>Field Not To Be Updated</t>
  </si>
  <si>
    <t>Property Address</t>
  </si>
  <si>
    <t>Property_Address</t>
  </si>
  <si>
    <t>Housing Development Type</t>
  </si>
  <si>
    <t>Housing_Development_Type</t>
  </si>
  <si>
    <t>HDO</t>
  </si>
  <si>
    <t>Service Provider</t>
  </si>
  <si>
    <t>Service_Provider</t>
  </si>
  <si>
    <t>Delayed_Egress</t>
  </si>
  <si>
    <t>Secure Perimeter</t>
  </si>
  <si>
    <t>Secure_Perimeter</t>
  </si>
  <si>
    <t>Body of Water</t>
  </si>
  <si>
    <t>Body_Water</t>
  </si>
  <si>
    <t>Developer</t>
  </si>
  <si>
    <t>Body of Water Description</t>
  </si>
  <si>
    <t>Body_Water_Description</t>
  </si>
  <si>
    <t>Other Body of Water Specify</t>
  </si>
  <si>
    <t>Body_Water_Specify</t>
  </si>
  <si>
    <t>Lease Type</t>
  </si>
  <si>
    <t>Lease_Type</t>
  </si>
  <si>
    <t>Final_Lease_Income_Monthly</t>
  </si>
  <si>
    <t>Property_Management_Monthly</t>
  </si>
  <si>
    <t>Property_Maintenance_Monthly</t>
  </si>
  <si>
    <t>Environmental_Modification_Supplies_Monthly</t>
  </si>
  <si>
    <t>Environmental_Modification_Contracts_Monthly</t>
  </si>
  <si>
    <t>Utilities_Monthly</t>
  </si>
  <si>
    <t>Travel_Monthly</t>
  </si>
  <si>
    <t>Septic_Monthly</t>
  </si>
  <si>
    <t>Well_Monthly</t>
  </si>
  <si>
    <t>Gardening_Monthly</t>
  </si>
  <si>
    <t>Pest_Control_Monthly</t>
  </si>
  <si>
    <t>Training_Monthly</t>
  </si>
  <si>
    <t>Fire_Safety_Monthly</t>
  </si>
  <si>
    <t>Fire_Sprinklers_Monthly</t>
  </si>
  <si>
    <t>Power_Source_Monthly</t>
  </si>
  <si>
    <t>Delayed_Egress_Monthly</t>
  </si>
  <si>
    <t>Lift_System_Monthly</t>
  </si>
  <si>
    <t>Landscaping_Monthly</t>
  </si>
  <si>
    <t>Maintenance_Van_Monthly</t>
  </si>
  <si>
    <t>Insurance_Monthly</t>
  </si>
  <si>
    <t>Property_Taxes_Monthly</t>
  </si>
  <si>
    <t>Replacement_Reserve_Monthly</t>
  </si>
  <si>
    <t>Other_1_Monthly</t>
  </si>
  <si>
    <t>Other_1_Specify</t>
  </si>
  <si>
    <t>Other_2_Monthly</t>
  </si>
  <si>
    <t>Other_2_Specify</t>
  </si>
  <si>
    <t>Other_3_Monthly</t>
  </si>
  <si>
    <t>Other_3_Specify</t>
  </si>
  <si>
    <t>Other_4_Monthly</t>
  </si>
  <si>
    <t>Other_4_Specify</t>
  </si>
  <si>
    <t>Total_Operating_Expenses_Monthly</t>
  </si>
  <si>
    <t>Mortgage_Amount</t>
  </si>
  <si>
    <t>Interest_Rate</t>
  </si>
  <si>
    <t>Term</t>
  </si>
  <si>
    <t>Mortgage Amount Monthly</t>
  </si>
  <si>
    <t>Mortgage_Amount_Monthly</t>
  </si>
  <si>
    <t>Income_Available_for_Administration_Fee</t>
  </si>
  <si>
    <t>Administration_Fee</t>
  </si>
  <si>
    <t>Total_Operating_Expenses_Debt_Administration</t>
  </si>
  <si>
    <t>10bed or Larger Facility (10+LF)</t>
  </si>
  <si>
    <t>Double Net (Net-Net)</t>
  </si>
  <si>
    <t>Pool</t>
  </si>
  <si>
    <t>ADU Required</t>
  </si>
  <si>
    <t>Community Crisis Home (CCH)</t>
  </si>
  <si>
    <t>Triple Net</t>
  </si>
  <si>
    <t>Pond</t>
  </si>
  <si>
    <t>ADU Potential</t>
  </si>
  <si>
    <t>Crisis Services Residential (CSR)</t>
  </si>
  <si>
    <t>Full Service</t>
  </si>
  <si>
    <t>Crisis Services Step Down (CSSD)</t>
  </si>
  <si>
    <t>Modified Gross</t>
  </si>
  <si>
    <t>RCFE 3-Bed</t>
  </si>
  <si>
    <t>RCFE 4-Bed</t>
  </si>
  <si>
    <t>Residential (ARFPSHN-4bed)</t>
  </si>
  <si>
    <t>Residential (ARFPSHN-5bed)</t>
  </si>
  <si>
    <t>Residential (ARFPSHN-Behavioral-4bed)</t>
  </si>
  <si>
    <t>Residential (ARFPSHN-Behavioral-5bed)</t>
  </si>
  <si>
    <t>Residential (ARF-L4i)</t>
  </si>
  <si>
    <t>Residential (EBSH-2bed)</t>
  </si>
  <si>
    <t>Residential (EBSH-3bed)</t>
  </si>
  <si>
    <t>Residential (EBSH-4bed)</t>
  </si>
  <si>
    <t>Residential (EBSH-Mental Health-3bed)</t>
  </si>
  <si>
    <t>Residential (EBSH-Mental Health-4bed)</t>
  </si>
  <si>
    <t>Residential (EBSH-Nursing-4bed)</t>
  </si>
  <si>
    <t>Residential (FHA-2bed)</t>
  </si>
  <si>
    <t>Residential (FTH-3bed)</t>
  </si>
  <si>
    <t>Residential (ICF-DDCN)</t>
  </si>
  <si>
    <t>Residential (ICF-DDH)</t>
  </si>
  <si>
    <t>Residential (ICF-DDN)</t>
  </si>
  <si>
    <t>Residential (SLS)</t>
  </si>
  <si>
    <t>Residential (SRF-3bed)</t>
  </si>
  <si>
    <t>Residential (SRF-4bed)</t>
  </si>
  <si>
    <t>Residential (SRF-5bed)</t>
  </si>
  <si>
    <t>Residential (SRF-6bed)</t>
  </si>
  <si>
    <t>Transition Home (TH)</t>
  </si>
  <si>
    <t>RCFE 5-Bed</t>
  </si>
  <si>
    <t>RCFE 6-Bed</t>
  </si>
  <si>
    <t>Residential (EBSH-Autism-4bed)</t>
  </si>
  <si>
    <t>Residential (EBSH-Sensory-4bed)</t>
  </si>
  <si>
    <t>Residential (GHCSHN)</t>
  </si>
  <si>
    <t>Residential (SRF-2bed)</t>
  </si>
  <si>
    <t>Residential (GH-L4i)</t>
  </si>
  <si>
    <t>Covid Surge Use Only</t>
  </si>
  <si>
    <t>Residential (FFA)</t>
  </si>
  <si>
    <t>Residential (ARF-L7)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</si>
</sst>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49" fontId="0" fillId="0" borderId="0" xfId="0" applyNumberFormat="1"/>
    <xf numFmtId="0" fontId="5" fillId="4" borderId="7" xfId="0" applyFont="1" applyFill="1" applyBorder="1" applyAlignment="1" applyProtection="1">
      <alignment horizontal="center" vertical="center"/>
      <protection locked="0"/>
    </xf>
    <xf numFmtId="49" fontId="5" fillId="4" borderId="7" xfId="0" applyNumberFormat="1" applyFont="1" applyFill="1" applyBorder="1" applyAlignment="1" applyProtection="1">
      <alignment horizontal="center" vertical="center"/>
      <protection locked="0"/>
    </xf>
    <xf numFmtId="14" fontId="5" fillId="4" borderId="7" xfId="0" applyNumberFormat="1" applyFont="1" applyFill="1" applyBorder="1" applyAlignment="1" applyProtection="1">
      <alignment horizontal="center" vertical="center"/>
      <protection locked="0"/>
    </xf>
    <xf numFmtId="164" fontId="5" fillId="4" borderId="7" xfId="1" applyNumberFormat="1" applyFont="1" applyFill="1" applyBorder="1" applyAlignment="1" applyProtection="1">
      <alignment horizontal="right" vertical="center"/>
      <protection locked="0"/>
    </xf>
    <xf numFmtId="164" fontId="5" fillId="0" borderId="7" xfId="1" applyNumberFormat="1" applyFont="1" applyBorder="1" applyAlignment="1" applyProtection="1">
      <alignment vertical="center"/>
    </xf>
    <xf numFmtId="164" fontId="5" fillId="0" borderId="13" xfId="1" applyNumberFormat="1" applyFont="1" applyBorder="1" applyAlignment="1" applyProtection="1">
      <alignment horizontal="right" vertical="center"/>
    </xf>
    <xf numFmtId="38" fontId="5" fillId="0" borderId="31" xfId="1" applyNumberFormat="1" applyFont="1" applyBorder="1" applyAlignment="1" applyProtection="1">
      <alignment horizontal="right" vertical="center"/>
    </xf>
    <xf numFmtId="164" fontId="5" fillId="0" borderId="13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6" fillId="0" borderId="33" xfId="0" applyFont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horizontal="right" vertical="center"/>
    </xf>
    <xf numFmtId="0" fontId="6" fillId="0" borderId="32" xfId="0" applyFont="1" applyBorder="1" applyAlignment="1" applyProtection="1">
      <alignment horizontal="right" vertical="center"/>
    </xf>
    <xf numFmtId="0" fontId="6" fillId="0" borderId="32" xfId="0" applyFont="1" applyFill="1" applyBorder="1" applyAlignment="1" applyProtection="1">
      <alignment horizontal="right" vertical="center"/>
    </xf>
    <xf numFmtId="0" fontId="6" fillId="0" borderId="34" xfId="0" applyFont="1" applyFill="1" applyBorder="1" applyAlignment="1" applyProtection="1">
      <alignment horizontal="right" vertical="center"/>
    </xf>
    <xf numFmtId="14" fontId="5" fillId="0" borderId="0" xfId="0" applyNumberFormat="1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right" vertical="center"/>
    </xf>
    <xf numFmtId="164" fontId="5" fillId="0" borderId="7" xfId="1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vertical="center"/>
    </xf>
    <xf numFmtId="0" fontId="5" fillId="0" borderId="11" xfId="0" applyFont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right" vertical="center"/>
    </xf>
    <xf numFmtId="0" fontId="5" fillId="0" borderId="18" xfId="0" applyFont="1" applyBorder="1" applyAlignment="1" applyProtection="1">
      <alignment horizontal="right" vertical="center"/>
    </xf>
    <xf numFmtId="0" fontId="5" fillId="2" borderId="20" xfId="0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9" fontId="5" fillId="4" borderId="4" xfId="2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</xf>
    <xf numFmtId="38" fontId="5" fillId="4" borderId="13" xfId="1" applyNumberFormat="1" applyFont="1" applyFill="1" applyBorder="1" applyAlignment="1" applyProtection="1">
      <alignment horizontal="right" vertical="center"/>
      <protection locked="0"/>
    </xf>
    <xf numFmtId="10" fontId="5" fillId="4" borderId="13" xfId="0" applyNumberFormat="1" applyFont="1" applyFill="1" applyBorder="1" applyAlignment="1" applyProtection="1">
      <alignment horizontal="right" vertical="center"/>
      <protection locked="0"/>
    </xf>
    <xf numFmtId="0" fontId="5" fillId="4" borderId="19" xfId="0" applyFont="1" applyFill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6" fillId="2" borderId="11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0" fontId="6" fillId="2" borderId="2" xfId="0" applyFont="1" applyFill="1" applyBorder="1" applyAlignment="1" applyProtection="1">
      <alignment horizontal="right" vertical="center"/>
    </xf>
    <xf numFmtId="0" fontId="5" fillId="2" borderId="8" xfId="0" applyFont="1" applyFill="1" applyBorder="1" applyAlignment="1" applyProtection="1">
      <alignment horizontal="right" vertical="center"/>
    </xf>
    <xf numFmtId="0" fontId="5" fillId="2" borderId="39" xfId="0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right" vertical="center" wrapText="1"/>
    </xf>
    <xf numFmtId="0" fontId="6" fillId="2" borderId="22" xfId="0" applyFont="1" applyFill="1" applyBorder="1" applyAlignment="1" applyProtection="1">
      <alignment horizontal="right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right" vertical="center"/>
    </xf>
    <xf numFmtId="0" fontId="6" fillId="2" borderId="36" xfId="0" applyFont="1" applyFill="1" applyBorder="1" applyAlignment="1" applyProtection="1">
      <alignment horizontal="right" vertical="center"/>
    </xf>
    <xf numFmtId="0" fontId="5" fillId="4" borderId="8" xfId="0" applyFont="1" applyFill="1" applyBorder="1" applyAlignment="1" applyProtection="1">
      <alignment horizontal="right" vertical="center"/>
      <protection locked="0"/>
    </xf>
    <xf numFmtId="0" fontId="5" fillId="4" borderId="39" xfId="0" applyFont="1" applyFill="1" applyBorder="1" applyAlignment="1" applyProtection="1">
      <alignment horizontal="right" vertical="center"/>
      <protection locked="0"/>
    </xf>
    <xf numFmtId="0" fontId="5" fillId="4" borderId="17" xfId="0" applyFont="1" applyFill="1" applyBorder="1" applyAlignment="1" applyProtection="1">
      <alignment horizontal="right" vertical="center"/>
      <protection locked="0"/>
    </xf>
    <xf numFmtId="0" fontId="5" fillId="4" borderId="12" xfId="0" applyFont="1" applyFill="1" applyBorder="1" applyAlignment="1" applyProtection="1">
      <alignment horizontal="right" vertical="center"/>
      <protection locked="0"/>
    </xf>
    <xf numFmtId="0" fontId="8" fillId="4" borderId="24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right" vertical="center" wrapText="1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36" xfId="0" applyFont="1" applyBorder="1" applyAlignment="1" applyProtection="1">
      <alignment horizontal="right" vertical="center"/>
    </xf>
    <xf numFmtId="0" fontId="5" fillId="0" borderId="37" xfId="0" applyFont="1" applyBorder="1" applyAlignment="1" applyProtection="1">
      <alignment horizontal="right" vertical="center"/>
    </xf>
    <xf numFmtId="0" fontId="5" fillId="0" borderId="38" xfId="0" applyFont="1" applyBorder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2BD0-12AB-4C72-AF8A-4A67F11CED47}">
  <sheetPr>
    <pageSetUpPr fitToPage="1"/>
  </sheetPr>
  <dimension ref="B1:E77"/>
  <sheetViews>
    <sheetView showGridLines="0" tabSelected="1" zoomScaleNormal="100" workbookViewId="0"/>
  </sheetViews>
  <sheetFormatPr defaultColWidth="9.140625" defaultRowHeight="20.100000000000001" customHeight="1" x14ac:dyDescent="0.25"/>
  <cols>
    <col min="1" max="1" width="4.5703125" style="10" customWidth="1"/>
    <col min="2" max="2" width="62.42578125" style="10" customWidth="1"/>
    <col min="3" max="3" width="30.5703125" style="10" customWidth="1"/>
    <col min="4" max="4" width="30.7109375" style="36" bestFit="1" customWidth="1"/>
    <col min="5" max="5" width="30.5703125" style="36" customWidth="1"/>
    <col min="6" max="16384" width="9.140625" style="10"/>
  </cols>
  <sheetData>
    <row r="1" spans="2:5" ht="20.100000000000001" customHeight="1" x14ac:dyDescent="0.25">
      <c r="C1" s="48" t="s">
        <v>0</v>
      </c>
      <c r="D1" s="48"/>
      <c r="E1" s="48"/>
    </row>
    <row r="2" spans="2:5" ht="19.899999999999999" customHeight="1" x14ac:dyDescent="0.25">
      <c r="B2" s="10" t="s">
        <v>1</v>
      </c>
      <c r="C2" s="49" t="s">
        <v>2</v>
      </c>
      <c r="D2" s="49"/>
      <c r="E2" s="49"/>
    </row>
    <row r="3" spans="2:5" ht="39.950000000000003" customHeight="1" x14ac:dyDescent="0.25">
      <c r="C3" s="50" t="s">
        <v>3</v>
      </c>
      <c r="D3" s="50"/>
      <c r="E3" s="50"/>
    </row>
    <row r="4" spans="2:5" ht="20.100000000000001" customHeight="1" x14ac:dyDescent="0.25">
      <c r="B4" s="85" t="s">
        <v>4</v>
      </c>
      <c r="C4" s="85"/>
      <c r="D4" s="85"/>
      <c r="E4" s="85"/>
    </row>
    <row r="5" spans="2:5" ht="20.100000000000001" customHeight="1" x14ac:dyDescent="0.25">
      <c r="B5" s="51" t="s">
        <v>5</v>
      </c>
      <c r="C5" s="51"/>
      <c r="D5" s="51"/>
      <c r="E5" s="51"/>
    </row>
    <row r="6" spans="2:5" ht="20.100000000000001" customHeight="1" x14ac:dyDescent="0.25">
      <c r="B6" s="82"/>
      <c r="C6" s="83"/>
      <c r="D6" s="83"/>
      <c r="E6" s="84"/>
    </row>
    <row r="7" spans="2:5" ht="20.100000000000001" customHeight="1" x14ac:dyDescent="0.25">
      <c r="B7" s="11" t="s">
        <v>6</v>
      </c>
      <c r="C7" s="2"/>
      <c r="D7" s="12" t="s">
        <v>7</v>
      </c>
      <c r="E7" s="2"/>
    </row>
    <row r="8" spans="2:5" ht="20.100000000000001" customHeight="1" x14ac:dyDescent="0.25">
      <c r="B8" s="13" t="s">
        <v>8</v>
      </c>
      <c r="C8" s="2"/>
      <c r="D8" s="12" t="s">
        <v>9</v>
      </c>
      <c r="E8" s="2"/>
    </row>
    <row r="9" spans="2:5" ht="20.100000000000001" customHeight="1" x14ac:dyDescent="0.25">
      <c r="B9" s="13" t="s">
        <v>10</v>
      </c>
      <c r="C9" s="3"/>
      <c r="D9" s="12" t="s">
        <v>11</v>
      </c>
      <c r="E9" s="2"/>
    </row>
    <row r="10" spans="2:5" ht="20.100000000000001" customHeight="1" x14ac:dyDescent="0.25">
      <c r="B10" s="13" t="s">
        <v>12</v>
      </c>
      <c r="C10" s="2"/>
      <c r="D10" s="12" t="s">
        <v>13</v>
      </c>
      <c r="E10" s="3"/>
    </row>
    <row r="11" spans="2:5" ht="20.100000000000001" customHeight="1" x14ac:dyDescent="0.25">
      <c r="B11" s="13" t="s">
        <v>14</v>
      </c>
      <c r="C11" s="2"/>
      <c r="D11" s="12" t="s">
        <v>15</v>
      </c>
      <c r="E11" s="2"/>
    </row>
    <row r="12" spans="2:5" ht="20.100000000000001" customHeight="1" x14ac:dyDescent="0.25">
      <c r="B12" s="14" t="s">
        <v>16</v>
      </c>
      <c r="C12" s="4"/>
      <c r="D12" s="12" t="s">
        <v>17</v>
      </c>
      <c r="E12" s="4"/>
    </row>
    <row r="13" spans="2:5" ht="20.100000000000001" customHeight="1" x14ac:dyDescent="0.25">
      <c r="B13" s="15" t="s">
        <v>18</v>
      </c>
      <c r="C13" s="4"/>
      <c r="D13" s="16"/>
      <c r="E13" s="42"/>
    </row>
    <row r="14" spans="2:5" ht="20.100000000000001" customHeight="1" x14ac:dyDescent="0.25">
      <c r="B14" s="17" t="s">
        <v>19</v>
      </c>
      <c r="C14" s="4"/>
      <c r="D14" s="18"/>
      <c r="E14" s="18"/>
    </row>
    <row r="15" spans="2:5" ht="20.100000000000001" customHeight="1" x14ac:dyDescent="0.25">
      <c r="B15" s="17" t="s">
        <v>20</v>
      </c>
      <c r="C15" s="3"/>
      <c r="D15" s="18"/>
      <c r="E15" s="18"/>
    </row>
    <row r="16" spans="2:5" ht="20.100000000000001" customHeight="1" x14ac:dyDescent="0.25">
      <c r="B16" s="19" t="s">
        <v>21</v>
      </c>
      <c r="C16" s="4"/>
      <c r="D16" s="18"/>
      <c r="E16" s="42"/>
    </row>
    <row r="17" spans="2:5" ht="20.100000000000001" customHeight="1" x14ac:dyDescent="0.25">
      <c r="B17" s="83"/>
      <c r="C17" s="86"/>
      <c r="D17" s="83"/>
      <c r="E17" s="84"/>
    </row>
    <row r="18" spans="2:5" ht="20.100000000000001" customHeight="1" x14ac:dyDescent="0.25">
      <c r="B18" s="20"/>
      <c r="C18" s="21"/>
      <c r="D18" s="22" t="s">
        <v>22</v>
      </c>
      <c r="E18" s="22" t="s">
        <v>23</v>
      </c>
    </row>
    <row r="19" spans="2:5" ht="20.100000000000001" customHeight="1" x14ac:dyDescent="0.25">
      <c r="B19" s="88" t="s">
        <v>24</v>
      </c>
      <c r="C19" s="89"/>
      <c r="D19" s="23">
        <f>Total_Operating_Expenses_Debt_Administration</f>
        <v>0</v>
      </c>
      <c r="E19" s="6">
        <f>D19*12</f>
        <v>0</v>
      </c>
    </row>
    <row r="20" spans="2:5" ht="20.100000000000001" customHeight="1" x14ac:dyDescent="0.25">
      <c r="B20" s="87"/>
      <c r="C20" s="87"/>
      <c r="D20" s="87"/>
      <c r="E20" s="87"/>
    </row>
    <row r="21" spans="2:5" ht="20.100000000000001" customHeight="1" x14ac:dyDescent="0.25">
      <c r="B21" s="44" t="s">
        <v>25</v>
      </c>
      <c r="C21" s="45"/>
      <c r="D21" s="40"/>
      <c r="E21" s="41"/>
    </row>
    <row r="22" spans="2:5" ht="20.100000000000001" customHeight="1" x14ac:dyDescent="0.25">
      <c r="B22" s="46" t="s">
        <v>26</v>
      </c>
      <c r="C22" s="47"/>
      <c r="D22" s="5"/>
      <c r="E22" s="7">
        <f>D22*12</f>
        <v>0</v>
      </c>
    </row>
    <row r="23" spans="2:5" ht="20.100000000000001" customHeight="1" x14ac:dyDescent="0.25">
      <c r="B23" s="46" t="s">
        <v>27</v>
      </c>
      <c r="C23" s="47"/>
      <c r="D23" s="5"/>
      <c r="E23" s="7">
        <f t="shared" ref="E23:E46" si="0">D23*12</f>
        <v>0</v>
      </c>
    </row>
    <row r="24" spans="2:5" ht="20.100000000000001" customHeight="1" x14ac:dyDescent="0.25">
      <c r="B24" s="46" t="s">
        <v>28</v>
      </c>
      <c r="C24" s="47"/>
      <c r="D24" s="5"/>
      <c r="E24" s="7">
        <f t="shared" si="0"/>
        <v>0</v>
      </c>
    </row>
    <row r="25" spans="2:5" ht="20.100000000000001" customHeight="1" x14ac:dyDescent="0.25">
      <c r="B25" s="46" t="s">
        <v>29</v>
      </c>
      <c r="C25" s="47"/>
      <c r="D25" s="5"/>
      <c r="E25" s="7">
        <f t="shared" si="0"/>
        <v>0</v>
      </c>
    </row>
    <row r="26" spans="2:5" ht="20.100000000000001" customHeight="1" x14ac:dyDescent="0.25">
      <c r="B26" s="46" t="s">
        <v>30</v>
      </c>
      <c r="C26" s="47"/>
      <c r="D26" s="5"/>
      <c r="E26" s="7">
        <f t="shared" si="0"/>
        <v>0</v>
      </c>
    </row>
    <row r="27" spans="2:5" ht="20.100000000000001" customHeight="1" x14ac:dyDescent="0.25">
      <c r="B27" s="46" t="s">
        <v>31</v>
      </c>
      <c r="C27" s="47"/>
      <c r="D27" s="5"/>
      <c r="E27" s="7">
        <f t="shared" si="0"/>
        <v>0</v>
      </c>
    </row>
    <row r="28" spans="2:5" ht="20.100000000000001" customHeight="1" x14ac:dyDescent="0.25">
      <c r="B28" s="46" t="s">
        <v>32</v>
      </c>
      <c r="C28" s="47"/>
      <c r="D28" s="5"/>
      <c r="E28" s="7">
        <f t="shared" si="0"/>
        <v>0</v>
      </c>
    </row>
    <row r="29" spans="2:5" ht="20.100000000000001" customHeight="1" x14ac:dyDescent="0.25">
      <c r="B29" s="46" t="s">
        <v>33</v>
      </c>
      <c r="C29" s="47"/>
      <c r="D29" s="5"/>
      <c r="E29" s="7">
        <f t="shared" si="0"/>
        <v>0</v>
      </c>
    </row>
    <row r="30" spans="2:5" ht="20.100000000000001" customHeight="1" x14ac:dyDescent="0.25">
      <c r="B30" s="46" t="s">
        <v>34</v>
      </c>
      <c r="C30" s="47"/>
      <c r="D30" s="5"/>
      <c r="E30" s="7">
        <f t="shared" si="0"/>
        <v>0</v>
      </c>
    </row>
    <row r="31" spans="2:5" ht="20.100000000000001" customHeight="1" x14ac:dyDescent="0.25">
      <c r="B31" s="46" t="s">
        <v>35</v>
      </c>
      <c r="C31" s="47"/>
      <c r="D31" s="5"/>
      <c r="E31" s="7">
        <f t="shared" si="0"/>
        <v>0</v>
      </c>
    </row>
    <row r="32" spans="2:5" ht="20.100000000000001" customHeight="1" x14ac:dyDescent="0.25">
      <c r="B32" s="46" t="s">
        <v>36</v>
      </c>
      <c r="C32" s="47"/>
      <c r="D32" s="5"/>
      <c r="E32" s="7">
        <f t="shared" si="0"/>
        <v>0</v>
      </c>
    </row>
    <row r="33" spans="2:5" ht="20.100000000000001" customHeight="1" x14ac:dyDescent="0.25">
      <c r="B33" s="46" t="s">
        <v>37</v>
      </c>
      <c r="C33" s="47"/>
      <c r="D33" s="5"/>
      <c r="E33" s="7">
        <f t="shared" si="0"/>
        <v>0</v>
      </c>
    </row>
    <row r="34" spans="2:5" ht="20.100000000000001" customHeight="1" x14ac:dyDescent="0.25">
      <c r="B34" s="46" t="s">
        <v>38</v>
      </c>
      <c r="C34" s="47"/>
      <c r="D34" s="5"/>
      <c r="E34" s="7">
        <f t="shared" si="0"/>
        <v>0</v>
      </c>
    </row>
    <row r="35" spans="2:5" ht="20.100000000000001" customHeight="1" x14ac:dyDescent="0.25">
      <c r="B35" s="46" t="s">
        <v>39</v>
      </c>
      <c r="C35" s="47"/>
      <c r="D35" s="5"/>
      <c r="E35" s="7">
        <f t="shared" si="0"/>
        <v>0</v>
      </c>
    </row>
    <row r="36" spans="2:5" ht="20.100000000000001" customHeight="1" x14ac:dyDescent="0.25">
      <c r="B36" s="46" t="s">
        <v>40</v>
      </c>
      <c r="C36" s="47"/>
      <c r="D36" s="5"/>
      <c r="E36" s="7">
        <f t="shared" si="0"/>
        <v>0</v>
      </c>
    </row>
    <row r="37" spans="2:5" ht="20.100000000000001" customHeight="1" x14ac:dyDescent="0.25">
      <c r="B37" s="46" t="s">
        <v>41</v>
      </c>
      <c r="C37" s="47"/>
      <c r="D37" s="5"/>
      <c r="E37" s="7">
        <f t="shared" si="0"/>
        <v>0</v>
      </c>
    </row>
    <row r="38" spans="2:5" ht="20.100000000000001" customHeight="1" x14ac:dyDescent="0.25">
      <c r="B38" s="46" t="s">
        <v>42</v>
      </c>
      <c r="C38" s="47"/>
      <c r="D38" s="5"/>
      <c r="E38" s="7">
        <f t="shared" si="0"/>
        <v>0</v>
      </c>
    </row>
    <row r="39" spans="2:5" ht="20.100000000000001" customHeight="1" x14ac:dyDescent="0.25">
      <c r="B39" s="46" t="s">
        <v>43</v>
      </c>
      <c r="C39" s="47"/>
      <c r="D39" s="5"/>
      <c r="E39" s="7">
        <f t="shared" si="0"/>
        <v>0</v>
      </c>
    </row>
    <row r="40" spans="2:5" ht="20.100000000000001" customHeight="1" x14ac:dyDescent="0.25">
      <c r="B40" s="46" t="s">
        <v>44</v>
      </c>
      <c r="C40" s="47"/>
      <c r="D40" s="5"/>
      <c r="E40" s="7">
        <f t="shared" si="0"/>
        <v>0</v>
      </c>
    </row>
    <row r="41" spans="2:5" ht="20.100000000000001" customHeight="1" x14ac:dyDescent="0.25">
      <c r="B41" s="46" t="s">
        <v>45</v>
      </c>
      <c r="C41" s="47"/>
      <c r="D41" s="5"/>
      <c r="E41" s="7">
        <f t="shared" si="0"/>
        <v>0</v>
      </c>
    </row>
    <row r="42" spans="2:5" ht="20.100000000000001" customHeight="1" x14ac:dyDescent="0.25">
      <c r="B42" s="46" t="s">
        <v>46</v>
      </c>
      <c r="C42" s="47"/>
      <c r="D42" s="5"/>
      <c r="E42" s="7">
        <f t="shared" si="0"/>
        <v>0</v>
      </c>
    </row>
    <row r="43" spans="2:5" ht="20.100000000000001" customHeight="1" x14ac:dyDescent="0.25">
      <c r="B43" s="61" t="s">
        <v>47</v>
      </c>
      <c r="C43" s="62"/>
      <c r="D43" s="5"/>
      <c r="E43" s="7">
        <f t="shared" si="0"/>
        <v>0</v>
      </c>
    </row>
    <row r="44" spans="2:5" ht="20.100000000000001" customHeight="1" x14ac:dyDescent="0.25">
      <c r="B44" s="61" t="s">
        <v>47</v>
      </c>
      <c r="C44" s="62"/>
      <c r="D44" s="5"/>
      <c r="E44" s="7">
        <f t="shared" si="0"/>
        <v>0</v>
      </c>
    </row>
    <row r="45" spans="2:5" ht="20.100000000000001" customHeight="1" x14ac:dyDescent="0.25">
      <c r="B45" s="61" t="s">
        <v>47</v>
      </c>
      <c r="C45" s="62"/>
      <c r="D45" s="5"/>
      <c r="E45" s="7">
        <f t="shared" si="0"/>
        <v>0</v>
      </c>
    </row>
    <row r="46" spans="2:5" ht="20.100000000000001" customHeight="1" x14ac:dyDescent="0.25">
      <c r="B46" s="63" t="s">
        <v>47</v>
      </c>
      <c r="C46" s="64"/>
      <c r="D46" s="5"/>
      <c r="E46" s="7">
        <f t="shared" si="0"/>
        <v>0</v>
      </c>
    </row>
    <row r="47" spans="2:5" ht="20.100000000000001" customHeight="1" thickBot="1" x14ac:dyDescent="0.3">
      <c r="B47" s="57"/>
      <c r="C47" s="57"/>
      <c r="D47" s="57"/>
      <c r="E47" s="57"/>
    </row>
    <row r="48" spans="2:5" s="24" customFormat="1" ht="20.100000000000001" customHeight="1" thickBot="1" x14ac:dyDescent="0.3">
      <c r="B48" s="59" t="s">
        <v>48</v>
      </c>
      <c r="C48" s="60"/>
      <c r="D48" s="7">
        <f>SUM(D22:D46)</f>
        <v>0</v>
      </c>
      <c r="E48" s="7">
        <f>D48*12</f>
        <v>0</v>
      </c>
    </row>
    <row r="49" spans="2:5" ht="20.100000000000001" customHeight="1" x14ac:dyDescent="0.25">
      <c r="B49" s="58"/>
      <c r="C49" s="58"/>
      <c r="D49" s="58"/>
      <c r="E49" s="58"/>
    </row>
    <row r="50" spans="2:5" ht="20.100000000000001" customHeight="1" x14ac:dyDescent="0.25">
      <c r="B50" s="43" t="s">
        <v>49</v>
      </c>
      <c r="C50" s="43"/>
      <c r="D50" s="25"/>
      <c r="E50" s="41"/>
    </row>
    <row r="51" spans="2:5" ht="20.100000000000001" customHeight="1" x14ac:dyDescent="0.25">
      <c r="B51" s="40" t="s">
        <v>50</v>
      </c>
      <c r="C51" s="37"/>
      <c r="D51" s="7">
        <f>IFERROR(PMT(C52/12,C53,-C51),0)</f>
        <v>0</v>
      </c>
      <c r="E51" s="7">
        <f>D51*12</f>
        <v>0</v>
      </c>
    </row>
    <row r="52" spans="2:5" ht="20.100000000000001" customHeight="1" x14ac:dyDescent="0.25">
      <c r="B52" s="40" t="s">
        <v>51</v>
      </c>
      <c r="C52" s="38"/>
      <c r="D52" s="26"/>
      <c r="E52" s="26"/>
    </row>
    <row r="53" spans="2:5" ht="20.100000000000001" customHeight="1" thickBot="1" x14ac:dyDescent="0.3">
      <c r="B53" s="27" t="s">
        <v>52</v>
      </c>
      <c r="C53" s="39"/>
      <c r="D53" s="28"/>
      <c r="E53" s="28"/>
    </row>
    <row r="54" spans="2:5" s="24" customFormat="1" ht="20.100000000000001" customHeight="1" thickBot="1" x14ac:dyDescent="0.3">
      <c r="B54" s="55" t="s">
        <v>53</v>
      </c>
      <c r="C54" s="56"/>
      <c r="D54" s="7">
        <f>Total_Operating_Expenses_Monthly+Mortgage_Amount_Monthly</f>
        <v>0</v>
      </c>
      <c r="E54" s="7">
        <f>D54*12</f>
        <v>0</v>
      </c>
    </row>
    <row r="55" spans="2:5" ht="20.100000000000001" customHeight="1" thickBot="1" x14ac:dyDescent="0.3">
      <c r="B55" s="76"/>
      <c r="C55" s="76"/>
      <c r="D55" s="76"/>
      <c r="E55" s="76"/>
    </row>
    <row r="56" spans="2:5" ht="20.100000000000001" customHeight="1" x14ac:dyDescent="0.25">
      <c r="B56" s="78" t="s">
        <v>54</v>
      </c>
      <c r="C56" s="79"/>
      <c r="D56" s="35"/>
      <c r="E56" s="8"/>
    </row>
    <row r="57" spans="2:5" ht="20.100000000000001" customHeight="1" thickBot="1" x14ac:dyDescent="0.3">
      <c r="B57" s="80" t="s">
        <v>55</v>
      </c>
      <c r="C57" s="81"/>
      <c r="D57" s="9">
        <f>D54*D56</f>
        <v>0</v>
      </c>
      <c r="E57" s="7">
        <f>D57*12</f>
        <v>0</v>
      </c>
    </row>
    <row r="58" spans="2:5" ht="20.100000000000001" customHeight="1" x14ac:dyDescent="0.25">
      <c r="B58" s="77"/>
      <c r="C58" s="77"/>
      <c r="D58" s="77"/>
      <c r="E58" s="77"/>
    </row>
    <row r="59" spans="2:5" ht="20.100000000000001" customHeight="1" x14ac:dyDescent="0.25">
      <c r="B59" s="75" t="s">
        <v>56</v>
      </c>
      <c r="C59" s="75"/>
      <c r="D59" s="7">
        <f>D48+D51+D57</f>
        <v>0</v>
      </c>
      <c r="E59" s="7">
        <f>D59*12</f>
        <v>0</v>
      </c>
    </row>
    <row r="60" spans="2:5" ht="20.100000000000001" customHeight="1" thickBot="1" x14ac:dyDescent="0.3">
      <c r="B60" s="29"/>
      <c r="D60" s="30"/>
      <c r="E60" s="42"/>
    </row>
    <row r="61" spans="2:5" ht="20.100000000000001" customHeight="1" thickBot="1" x14ac:dyDescent="0.3">
      <c r="B61" s="52" t="s">
        <v>57</v>
      </c>
      <c r="C61" s="53"/>
      <c r="D61" s="53"/>
      <c r="E61" s="54"/>
    </row>
    <row r="62" spans="2:5" ht="20.100000000000001" customHeight="1" x14ac:dyDescent="0.25">
      <c r="B62" s="65" t="s">
        <v>58</v>
      </c>
      <c r="C62" s="66"/>
      <c r="D62" s="66"/>
      <c r="E62" s="67"/>
    </row>
    <row r="63" spans="2:5" ht="20.100000000000001" customHeight="1" x14ac:dyDescent="0.25">
      <c r="B63" s="68"/>
      <c r="C63" s="69"/>
      <c r="D63" s="69"/>
      <c r="E63" s="70"/>
    </row>
    <row r="64" spans="2:5" ht="20.100000000000001" customHeight="1" x14ac:dyDescent="0.25">
      <c r="B64" s="68"/>
      <c r="C64" s="69"/>
      <c r="D64" s="69"/>
      <c r="E64" s="70"/>
    </row>
    <row r="65" spans="2:5" ht="20.100000000000001" customHeight="1" x14ac:dyDescent="0.25">
      <c r="B65" s="68"/>
      <c r="C65" s="69"/>
      <c r="D65" s="69"/>
      <c r="E65" s="70"/>
    </row>
    <row r="66" spans="2:5" ht="20.100000000000001" customHeight="1" thickBot="1" x14ac:dyDescent="0.3">
      <c r="B66" s="68"/>
      <c r="C66" s="69"/>
      <c r="D66" s="69"/>
      <c r="E66" s="70"/>
    </row>
    <row r="67" spans="2:5" ht="20.100000000000001" customHeight="1" thickBot="1" x14ac:dyDescent="0.3">
      <c r="B67" s="52" t="s">
        <v>59</v>
      </c>
      <c r="C67" s="53"/>
      <c r="D67" s="53"/>
      <c r="E67" s="54"/>
    </row>
    <row r="68" spans="2:5" ht="20.100000000000001" customHeight="1" x14ac:dyDescent="0.25">
      <c r="B68" s="71"/>
      <c r="C68" s="66"/>
      <c r="D68" s="66"/>
      <c r="E68" s="67"/>
    </row>
    <row r="69" spans="2:5" ht="20.100000000000001" customHeight="1" x14ac:dyDescent="0.25">
      <c r="B69" s="68"/>
      <c r="C69" s="69"/>
      <c r="D69" s="69"/>
      <c r="E69" s="70"/>
    </row>
    <row r="70" spans="2:5" ht="20.100000000000001" customHeight="1" x14ac:dyDescent="0.25">
      <c r="B70" s="68"/>
      <c r="C70" s="69"/>
      <c r="D70" s="69"/>
      <c r="E70" s="70"/>
    </row>
    <row r="71" spans="2:5" ht="20.100000000000001" customHeight="1" x14ac:dyDescent="0.25">
      <c r="B71" s="68"/>
      <c r="C71" s="69"/>
      <c r="D71" s="69"/>
      <c r="E71" s="70"/>
    </row>
    <row r="72" spans="2:5" ht="20.100000000000001" customHeight="1" x14ac:dyDescent="0.25">
      <c r="B72" s="68"/>
      <c r="C72" s="69"/>
      <c r="D72" s="69"/>
      <c r="E72" s="70"/>
    </row>
    <row r="73" spans="2:5" ht="20.100000000000001" customHeight="1" x14ac:dyDescent="0.25">
      <c r="B73" s="68"/>
      <c r="C73" s="69"/>
      <c r="D73" s="69"/>
      <c r="E73" s="70"/>
    </row>
    <row r="74" spans="2:5" ht="20.100000000000001" customHeight="1" x14ac:dyDescent="0.25">
      <c r="B74" s="68"/>
      <c r="C74" s="69"/>
      <c r="D74" s="69"/>
      <c r="E74" s="70"/>
    </row>
    <row r="75" spans="2:5" ht="20.100000000000001" customHeight="1" x14ac:dyDescent="0.25">
      <c r="B75" s="68"/>
      <c r="C75" s="69"/>
      <c r="D75" s="69"/>
      <c r="E75" s="70"/>
    </row>
    <row r="76" spans="2:5" ht="20.100000000000001" customHeight="1" x14ac:dyDescent="0.25">
      <c r="B76" s="68"/>
      <c r="C76" s="69"/>
      <c r="D76" s="69"/>
      <c r="E76" s="70"/>
    </row>
    <row r="77" spans="2:5" ht="20.100000000000001" customHeight="1" thickBot="1" x14ac:dyDescent="0.3">
      <c r="B77" s="72"/>
      <c r="C77" s="73"/>
      <c r="D77" s="73"/>
      <c r="E77" s="74"/>
    </row>
  </sheetData>
  <sheetProtection sheet="1" objects="1" scenarios="1"/>
  <mergeCells count="49">
    <mergeCell ref="B6:E6"/>
    <mergeCell ref="B4:E4"/>
    <mergeCell ref="B32:C32"/>
    <mergeCell ref="B33:C33"/>
    <mergeCell ref="B29:C29"/>
    <mergeCell ref="B30:C30"/>
    <mergeCell ref="B17:E17"/>
    <mergeCell ref="B20:E20"/>
    <mergeCell ref="B19:C19"/>
    <mergeCell ref="B62:E66"/>
    <mergeCell ref="B67:E67"/>
    <mergeCell ref="B68:E77"/>
    <mergeCell ref="B59:C59"/>
    <mergeCell ref="B55:E55"/>
    <mergeCell ref="B58:E58"/>
    <mergeCell ref="B56:C56"/>
    <mergeCell ref="B57:C57"/>
    <mergeCell ref="C1:E1"/>
    <mergeCell ref="C2:E2"/>
    <mergeCell ref="C3:E3"/>
    <mergeCell ref="B5:E5"/>
    <mergeCell ref="B61:E61"/>
    <mergeCell ref="B54:C54"/>
    <mergeCell ref="B47:E47"/>
    <mergeCell ref="B49:E49"/>
    <mergeCell ref="B48:C48"/>
    <mergeCell ref="B43:C43"/>
    <mergeCell ref="B44:C44"/>
    <mergeCell ref="B45:C45"/>
    <mergeCell ref="B46:C46"/>
    <mergeCell ref="B40:C40"/>
    <mergeCell ref="B41:C41"/>
    <mergeCell ref="B42:C42"/>
    <mergeCell ref="B50:C50"/>
    <mergeCell ref="B21:C21"/>
    <mergeCell ref="B22:C22"/>
    <mergeCell ref="B23:C23"/>
    <mergeCell ref="B24:C24"/>
    <mergeCell ref="B25:C25"/>
    <mergeCell ref="B26:C26"/>
    <mergeCell ref="B27:C27"/>
    <mergeCell ref="B28:C28"/>
    <mergeCell ref="B37:C37"/>
    <mergeCell ref="B38:C38"/>
    <mergeCell ref="B39:C39"/>
    <mergeCell ref="B34:C34"/>
    <mergeCell ref="B35:C35"/>
    <mergeCell ref="B36:C36"/>
    <mergeCell ref="B31:C31"/>
  </mergeCells>
  <dataValidations count="4">
    <dataValidation type="list" allowBlank="1" showInputMessage="1" showErrorMessage="1" sqref="C9" xr:uid="{960CC72C-FC79-4914-A078-2E44359580A6}">
      <formula1>SD_D_PL_UDF_137_Name</formula1>
    </dataValidation>
    <dataValidation type="list" allowBlank="1" showInputMessage="1" showErrorMessage="1" sqref="C12:C14" xr:uid="{B7777DC3-8E1D-49AE-A643-9F020B15F0C8}">
      <formula1>"Yes,No"</formula1>
    </dataValidation>
    <dataValidation type="list" allowBlank="1" showInputMessage="1" showErrorMessage="1" sqref="C15" xr:uid="{704CC870-B3B3-471E-9F12-77B309402C92}">
      <formula1>SD_D_PL_UDF_656_Name</formula1>
    </dataValidation>
    <dataValidation type="list" allowBlank="1" showInputMessage="1" showErrorMessage="1" sqref="E10" xr:uid="{F124920F-1029-4798-9710-62CB6B092128}">
      <formula1>SD_D_PL_UDF_625_Name</formula1>
    </dataValidation>
  </dataValidation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54C4-C2D6-4503-B227-FD26E7DE52D1}">
  <dimension ref="A1:L5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85546875" defaultRowHeight="15" x14ac:dyDescent="0.25"/>
  <cols>
    <col min="1" max="1" width="74.7109375" style="32" customWidth="1"/>
    <col min="2" max="2" width="47.42578125" style="32" bestFit="1" customWidth="1"/>
    <col min="3" max="4" width="30.5703125" style="32" customWidth="1"/>
    <col min="5" max="5" width="52.28515625" style="32" bestFit="1" customWidth="1"/>
    <col min="6" max="6" width="30.5703125" style="32" customWidth="1"/>
    <col min="7" max="9" width="8.85546875" style="32"/>
    <col min="10" max="10" width="5.5703125" style="32" customWidth="1"/>
    <col min="11" max="12" width="30.5703125" style="32" customWidth="1"/>
    <col min="13" max="16384" width="8.85546875" style="32"/>
  </cols>
  <sheetData>
    <row r="1" spans="1:12" ht="31.5" x14ac:dyDescent="0.25">
      <c r="A1" s="31" t="s">
        <v>60</v>
      </c>
      <c r="B1" s="31" t="s">
        <v>61</v>
      </c>
      <c r="C1" s="31" t="s">
        <v>62</v>
      </c>
      <c r="D1" s="31" t="s">
        <v>63</v>
      </c>
      <c r="E1" s="31" t="s">
        <v>64</v>
      </c>
      <c r="F1" s="31" t="s">
        <v>65</v>
      </c>
      <c r="J1" s="90" t="s">
        <v>66</v>
      </c>
      <c r="K1" s="90"/>
      <c r="L1" s="90"/>
    </row>
    <row r="2" spans="1:12" x14ac:dyDescent="0.25">
      <c r="A2" s="32" t="s">
        <v>67</v>
      </c>
      <c r="B2" s="32" t="s">
        <v>68</v>
      </c>
      <c r="C2" s="32" t="str">
        <f ca="1">IF(INDIRECT(B2)="","",INDIRECT(B2))</f>
        <v/>
      </c>
      <c r="E2" s="32" t="str">
        <f ca="1">IF(C2=D2,"Same",IF(AND(C2="",D2=0),"Same",IF(AND(C2="Yes",D2=TRUE),"Same",IF(AND(C2="No",D2=FALSE),"Same","Different"))))</f>
        <v>Same</v>
      </c>
      <c r="F2" s="32" t="s">
        <v>69</v>
      </c>
      <c r="J2" s="32">
        <v>1</v>
      </c>
    </row>
    <row r="3" spans="1:12" x14ac:dyDescent="0.25">
      <c r="A3" s="32" t="s">
        <v>70</v>
      </c>
      <c r="B3" s="32" t="s">
        <v>71</v>
      </c>
      <c r="C3" s="32" t="str">
        <f t="shared" ref="C3:C50" ca="1" si="0">IF(INDIRECT(B3)="","",INDIRECT(B3))</f>
        <v/>
      </c>
      <c r="E3" s="32" t="str">
        <f t="shared" ref="E3:E50" ca="1" si="1">IF(C3=D3,"Same",IF(AND(C3="",D3=0),"Same",IF(AND(C3="Yes",D3=TRUE),"Same",IF(AND(C3="No",D3=FALSE),"Same","Different"))))</f>
        <v>Same</v>
      </c>
      <c r="F3" s="32" t="s">
        <v>69</v>
      </c>
      <c r="J3" s="32">
        <v>2</v>
      </c>
    </row>
    <row r="4" spans="1:12" x14ac:dyDescent="0.25">
      <c r="A4" s="32" t="s">
        <v>72</v>
      </c>
      <c r="B4" s="32" t="s">
        <v>73</v>
      </c>
      <c r="C4" s="32" t="str">
        <f t="shared" ca="1" si="0"/>
        <v/>
      </c>
      <c r="D4" s="33"/>
      <c r="E4" s="32" t="str">
        <f t="shared" ca="1" si="1"/>
        <v>Same</v>
      </c>
      <c r="F4" s="32" t="s">
        <v>69</v>
      </c>
      <c r="J4" s="32">
        <v>3</v>
      </c>
    </row>
    <row r="5" spans="1:12" x14ac:dyDescent="0.25">
      <c r="A5" s="32" t="s">
        <v>74</v>
      </c>
      <c r="B5" s="32" t="s">
        <v>74</v>
      </c>
      <c r="C5" s="32" t="str">
        <f t="shared" ca="1" si="0"/>
        <v/>
      </c>
      <c r="D5" s="32" t="str">
        <f>IF(Developer="","",Developer)</f>
        <v/>
      </c>
      <c r="E5" s="32" t="str">
        <f t="shared" ca="1" si="1"/>
        <v>Same</v>
      </c>
      <c r="F5" s="32" t="s">
        <v>69</v>
      </c>
      <c r="J5" s="32">
        <v>4</v>
      </c>
    </row>
    <row r="6" spans="1:12" x14ac:dyDescent="0.25">
      <c r="A6" s="32" t="s">
        <v>75</v>
      </c>
      <c r="B6" s="32" t="s">
        <v>76</v>
      </c>
      <c r="C6" s="32" t="str">
        <f t="shared" ca="1" si="0"/>
        <v/>
      </c>
      <c r="D6" s="32" t="str">
        <f>IF(Service_Provider_="","",Service_Provider_)</f>
        <v/>
      </c>
      <c r="E6" s="32" t="str">
        <f t="shared" ca="1" si="1"/>
        <v>Same</v>
      </c>
      <c r="F6" s="32" t="s">
        <v>69</v>
      </c>
      <c r="J6" s="32">
        <v>5</v>
      </c>
    </row>
    <row r="7" spans="1:12" x14ac:dyDescent="0.25">
      <c r="A7" s="32" t="s">
        <v>40</v>
      </c>
      <c r="B7" s="32" t="s">
        <v>77</v>
      </c>
      <c r="C7" s="32" t="str">
        <f t="shared" ca="1" si="0"/>
        <v/>
      </c>
      <c r="E7" s="32" t="str">
        <f t="shared" ca="1" si="1"/>
        <v>Same</v>
      </c>
      <c r="F7" s="32" t="str">
        <f ca="1">IF(OR(C7=0,C7=""),IF(D7=0,"",D7),IF(C7="Yes",TRUE,IF(C7="No",FALSE,C7)))</f>
        <v/>
      </c>
      <c r="J7" s="32">
        <v>6</v>
      </c>
    </row>
    <row r="8" spans="1:12" x14ac:dyDescent="0.25">
      <c r="A8" s="32" t="s">
        <v>78</v>
      </c>
      <c r="B8" s="32" t="s">
        <v>79</v>
      </c>
      <c r="C8" s="32" t="str">
        <f t="shared" ca="1" si="0"/>
        <v/>
      </c>
      <c r="E8" s="32" t="str">
        <f t="shared" ca="1" si="1"/>
        <v>Same</v>
      </c>
      <c r="F8" s="32" t="str">
        <f t="shared" ref="F8:F12" ca="1" si="2">IF(OR(C8=0,C8=""),IF(D8=0,"",D8),IF(C8="Yes",TRUE,IF(C8="No",FALSE,C8)))</f>
        <v/>
      </c>
    </row>
    <row r="9" spans="1:12" ht="15.75" x14ac:dyDescent="0.25">
      <c r="A9" s="32" t="s">
        <v>80</v>
      </c>
      <c r="B9" s="32" t="s">
        <v>81</v>
      </c>
      <c r="C9" s="32" t="str">
        <f t="shared" ca="1" si="0"/>
        <v/>
      </c>
      <c r="E9" s="32" t="str">
        <f t="shared" ca="1" si="1"/>
        <v>Same</v>
      </c>
      <c r="F9" s="32" t="str">
        <f t="shared" ca="1" si="2"/>
        <v/>
      </c>
      <c r="K9" s="34" t="s">
        <v>82</v>
      </c>
      <c r="L9" s="32" t="str">
        <f>IFERROR(VLOOKUP(K9,$K$2:$L$7,2,FALSE),"")</f>
        <v/>
      </c>
    </row>
    <row r="10" spans="1:12" ht="15.75" x14ac:dyDescent="0.25">
      <c r="A10" s="32" t="s">
        <v>83</v>
      </c>
      <c r="B10" s="32" t="s">
        <v>84</v>
      </c>
      <c r="C10" s="32" t="str">
        <f t="shared" ca="1" si="0"/>
        <v/>
      </c>
      <c r="D10" s="33"/>
      <c r="E10" s="32" t="str">
        <f t="shared" ca="1" si="1"/>
        <v>Same</v>
      </c>
      <c r="F10" s="32" t="str">
        <f t="shared" ca="1" si="2"/>
        <v/>
      </c>
      <c r="K10" s="34" t="s">
        <v>75</v>
      </c>
      <c r="L10" s="32" t="str">
        <f>IFERROR(VLOOKUP(K10,$K$2:$L$7,2,FALSE),"")</f>
        <v/>
      </c>
    </row>
    <row r="11" spans="1:12" x14ac:dyDescent="0.25">
      <c r="A11" s="32" t="s">
        <v>85</v>
      </c>
      <c r="B11" s="32" t="s">
        <v>86</v>
      </c>
      <c r="C11" s="32" t="str">
        <f t="shared" ca="1" si="0"/>
        <v/>
      </c>
      <c r="E11" s="32" t="str">
        <f t="shared" ca="1" si="1"/>
        <v>Same</v>
      </c>
      <c r="F11" s="32" t="str">
        <f t="shared" ca="1" si="2"/>
        <v/>
      </c>
    </row>
    <row r="12" spans="1:12" x14ac:dyDescent="0.25">
      <c r="A12" s="32" t="s">
        <v>87</v>
      </c>
      <c r="B12" s="32" t="s">
        <v>88</v>
      </c>
      <c r="C12" s="32" t="str">
        <f t="shared" ca="1" si="0"/>
        <v/>
      </c>
      <c r="D12" s="33"/>
      <c r="E12" s="32" t="str">
        <f t="shared" ca="1" si="1"/>
        <v>Same</v>
      </c>
      <c r="F12" s="32" t="str">
        <f t="shared" ca="1" si="2"/>
        <v/>
      </c>
    </row>
    <row r="13" spans="1:12" x14ac:dyDescent="0.25">
      <c r="A13" s="32" t="s">
        <v>24</v>
      </c>
      <c r="B13" s="32" t="s">
        <v>89</v>
      </c>
      <c r="C13" s="32">
        <f t="shared" ca="1" si="0"/>
        <v>0</v>
      </c>
      <c r="E13" s="32" t="str">
        <f t="shared" ca="1" si="1"/>
        <v>Same</v>
      </c>
      <c r="F13" s="32" t="s">
        <v>69</v>
      </c>
    </row>
    <row r="14" spans="1:12" x14ac:dyDescent="0.25">
      <c r="A14" s="32" t="s">
        <v>26</v>
      </c>
      <c r="B14" s="32" t="s">
        <v>90</v>
      </c>
      <c r="C14" s="32" t="str">
        <f t="shared" ca="1" si="0"/>
        <v/>
      </c>
      <c r="E14" s="32" t="str">
        <f t="shared" ca="1" si="1"/>
        <v>Same</v>
      </c>
      <c r="F14" s="32" t="str">
        <f ca="1">IF(OR(C14=0,C14=""),IF(D14=0,"",D14),IF(C14="Yes",TRUE,IF(C14="No",FALSE,C14)))</f>
        <v/>
      </c>
    </row>
    <row r="15" spans="1:12" x14ac:dyDescent="0.25">
      <c r="A15" s="32" t="s">
        <v>27</v>
      </c>
      <c r="B15" s="32" t="s">
        <v>91</v>
      </c>
      <c r="C15" s="32" t="str">
        <f t="shared" ca="1" si="0"/>
        <v/>
      </c>
      <c r="E15" s="32" t="str">
        <f t="shared" ca="1" si="1"/>
        <v>Same</v>
      </c>
      <c r="F15" s="32" t="str">
        <f t="shared" ref="F15:F50" ca="1" si="3">IF(OR(C15=0,C15=""),IF(D15=0,"",D15),IF(C15="Yes",TRUE,IF(C15="No",FALSE,C15)))</f>
        <v/>
      </c>
    </row>
    <row r="16" spans="1:12" x14ac:dyDescent="0.25">
      <c r="A16" s="32" t="s">
        <v>28</v>
      </c>
      <c r="B16" s="32" t="s">
        <v>92</v>
      </c>
      <c r="C16" s="32" t="str">
        <f t="shared" ca="1" si="0"/>
        <v/>
      </c>
      <c r="E16" s="32" t="str">
        <f t="shared" ca="1" si="1"/>
        <v>Same</v>
      </c>
      <c r="F16" s="32" t="str">
        <f t="shared" ca="1" si="3"/>
        <v/>
      </c>
    </row>
    <row r="17" spans="1:6" x14ac:dyDescent="0.25">
      <c r="A17" s="32" t="s">
        <v>29</v>
      </c>
      <c r="B17" s="32" t="s">
        <v>93</v>
      </c>
      <c r="C17" s="32" t="str">
        <f t="shared" ca="1" si="0"/>
        <v/>
      </c>
      <c r="E17" s="32" t="str">
        <f t="shared" ca="1" si="1"/>
        <v>Same</v>
      </c>
      <c r="F17" s="32" t="str">
        <f t="shared" ca="1" si="3"/>
        <v/>
      </c>
    </row>
    <row r="18" spans="1:6" x14ac:dyDescent="0.25">
      <c r="A18" s="32" t="s">
        <v>30</v>
      </c>
      <c r="B18" s="32" t="s">
        <v>94</v>
      </c>
      <c r="C18" s="32" t="str">
        <f t="shared" ca="1" si="0"/>
        <v/>
      </c>
      <c r="E18" s="32" t="str">
        <f t="shared" ca="1" si="1"/>
        <v>Same</v>
      </c>
      <c r="F18" s="32" t="str">
        <f t="shared" ca="1" si="3"/>
        <v/>
      </c>
    </row>
    <row r="19" spans="1:6" x14ac:dyDescent="0.25">
      <c r="A19" s="32" t="s">
        <v>31</v>
      </c>
      <c r="B19" s="32" t="s">
        <v>95</v>
      </c>
      <c r="C19" s="32" t="str">
        <f t="shared" ca="1" si="0"/>
        <v/>
      </c>
      <c r="E19" s="32" t="str">
        <f t="shared" ca="1" si="1"/>
        <v>Same</v>
      </c>
      <c r="F19" s="32" t="str">
        <f t="shared" ca="1" si="3"/>
        <v/>
      </c>
    </row>
    <row r="20" spans="1:6" x14ac:dyDescent="0.25">
      <c r="A20" s="32" t="s">
        <v>32</v>
      </c>
      <c r="B20" s="32" t="s">
        <v>96</v>
      </c>
      <c r="C20" s="32" t="str">
        <f t="shared" ca="1" si="0"/>
        <v/>
      </c>
      <c r="E20" s="32" t="str">
        <f t="shared" ca="1" si="1"/>
        <v>Same</v>
      </c>
      <c r="F20" s="32" t="str">
        <f t="shared" ca="1" si="3"/>
        <v/>
      </c>
    </row>
    <row r="21" spans="1:6" x14ac:dyDescent="0.25">
      <c r="A21" s="32" t="s">
        <v>33</v>
      </c>
      <c r="B21" s="32" t="s">
        <v>97</v>
      </c>
      <c r="C21" s="32" t="str">
        <f t="shared" ca="1" si="0"/>
        <v/>
      </c>
      <c r="E21" s="32" t="str">
        <f t="shared" ca="1" si="1"/>
        <v>Same</v>
      </c>
      <c r="F21" s="32" t="str">
        <f t="shared" ca="1" si="3"/>
        <v/>
      </c>
    </row>
    <row r="22" spans="1:6" x14ac:dyDescent="0.25">
      <c r="A22" s="32" t="s">
        <v>34</v>
      </c>
      <c r="B22" s="32" t="s">
        <v>98</v>
      </c>
      <c r="C22" s="32" t="str">
        <f t="shared" ca="1" si="0"/>
        <v/>
      </c>
      <c r="E22" s="32" t="str">
        <f t="shared" ca="1" si="1"/>
        <v>Same</v>
      </c>
      <c r="F22" s="32" t="str">
        <f t="shared" ca="1" si="3"/>
        <v/>
      </c>
    </row>
    <row r="23" spans="1:6" x14ac:dyDescent="0.25">
      <c r="A23" s="32" t="s">
        <v>35</v>
      </c>
      <c r="B23" s="32" t="s">
        <v>99</v>
      </c>
      <c r="C23" s="32" t="str">
        <f t="shared" ca="1" si="0"/>
        <v/>
      </c>
      <c r="E23" s="32" t="str">
        <f t="shared" ca="1" si="1"/>
        <v>Same</v>
      </c>
      <c r="F23" s="32" t="str">
        <f t="shared" ca="1" si="3"/>
        <v/>
      </c>
    </row>
    <row r="24" spans="1:6" x14ac:dyDescent="0.25">
      <c r="A24" s="32" t="s">
        <v>36</v>
      </c>
      <c r="B24" s="32" t="s">
        <v>100</v>
      </c>
      <c r="C24" s="32" t="str">
        <f t="shared" ca="1" si="0"/>
        <v/>
      </c>
      <c r="E24" s="32" t="str">
        <f t="shared" ca="1" si="1"/>
        <v>Same</v>
      </c>
      <c r="F24" s="32" t="str">
        <f t="shared" ca="1" si="3"/>
        <v/>
      </c>
    </row>
    <row r="25" spans="1:6" x14ac:dyDescent="0.25">
      <c r="A25" s="32" t="s">
        <v>37</v>
      </c>
      <c r="B25" s="32" t="s">
        <v>101</v>
      </c>
      <c r="C25" s="32" t="str">
        <f t="shared" ca="1" si="0"/>
        <v/>
      </c>
      <c r="E25" s="32" t="str">
        <f t="shared" ca="1" si="1"/>
        <v>Same</v>
      </c>
      <c r="F25" s="32" t="str">
        <f t="shared" ca="1" si="3"/>
        <v/>
      </c>
    </row>
    <row r="26" spans="1:6" x14ac:dyDescent="0.25">
      <c r="A26" s="32" t="s">
        <v>38</v>
      </c>
      <c r="B26" s="32" t="s">
        <v>102</v>
      </c>
      <c r="C26" s="32" t="str">
        <f t="shared" ca="1" si="0"/>
        <v/>
      </c>
      <c r="E26" s="32" t="str">
        <f t="shared" ca="1" si="1"/>
        <v>Same</v>
      </c>
      <c r="F26" s="32" t="str">
        <f t="shared" ca="1" si="3"/>
        <v/>
      </c>
    </row>
    <row r="27" spans="1:6" x14ac:dyDescent="0.25">
      <c r="A27" s="32" t="s">
        <v>39</v>
      </c>
      <c r="B27" s="32" t="s">
        <v>103</v>
      </c>
      <c r="C27" s="32" t="str">
        <f t="shared" ca="1" si="0"/>
        <v/>
      </c>
      <c r="E27" s="32" t="str">
        <f t="shared" ca="1" si="1"/>
        <v>Same</v>
      </c>
      <c r="F27" s="32" t="str">
        <f t="shared" ca="1" si="3"/>
        <v/>
      </c>
    </row>
    <row r="28" spans="1:6" x14ac:dyDescent="0.25">
      <c r="A28" s="32" t="s">
        <v>40</v>
      </c>
      <c r="B28" s="32" t="s">
        <v>104</v>
      </c>
      <c r="C28" s="32" t="str">
        <f t="shared" ca="1" si="0"/>
        <v/>
      </c>
      <c r="E28" s="32" t="str">
        <f t="shared" ca="1" si="1"/>
        <v>Same</v>
      </c>
      <c r="F28" s="32" t="str">
        <f t="shared" ca="1" si="3"/>
        <v/>
      </c>
    </row>
    <row r="29" spans="1:6" x14ac:dyDescent="0.25">
      <c r="A29" s="32" t="s">
        <v>41</v>
      </c>
      <c r="B29" s="32" t="s">
        <v>105</v>
      </c>
      <c r="C29" s="32" t="str">
        <f t="shared" ca="1" si="0"/>
        <v/>
      </c>
      <c r="E29" s="32" t="str">
        <f t="shared" ca="1" si="1"/>
        <v>Same</v>
      </c>
      <c r="F29" s="32" t="str">
        <f t="shared" ca="1" si="3"/>
        <v/>
      </c>
    </row>
    <row r="30" spans="1:6" x14ac:dyDescent="0.25">
      <c r="A30" s="32" t="s">
        <v>42</v>
      </c>
      <c r="B30" s="32" t="s">
        <v>106</v>
      </c>
      <c r="C30" s="32" t="str">
        <f t="shared" ca="1" si="0"/>
        <v/>
      </c>
      <c r="E30" s="32" t="str">
        <f t="shared" ca="1" si="1"/>
        <v>Same</v>
      </c>
      <c r="F30" s="32" t="str">
        <f t="shared" ca="1" si="3"/>
        <v/>
      </c>
    </row>
    <row r="31" spans="1:6" x14ac:dyDescent="0.25">
      <c r="A31" s="32" t="s">
        <v>43</v>
      </c>
      <c r="B31" s="32" t="s">
        <v>107</v>
      </c>
      <c r="C31" s="32" t="str">
        <f t="shared" ca="1" si="0"/>
        <v/>
      </c>
      <c r="E31" s="32" t="str">
        <f t="shared" ca="1" si="1"/>
        <v>Same</v>
      </c>
      <c r="F31" s="32" t="str">
        <f t="shared" ca="1" si="3"/>
        <v/>
      </c>
    </row>
    <row r="32" spans="1:6" x14ac:dyDescent="0.25">
      <c r="A32" s="32" t="s">
        <v>44</v>
      </c>
      <c r="B32" s="32" t="s">
        <v>108</v>
      </c>
      <c r="C32" s="32" t="str">
        <f t="shared" ca="1" si="0"/>
        <v/>
      </c>
      <c r="E32" s="32" t="str">
        <f t="shared" ca="1" si="1"/>
        <v>Same</v>
      </c>
      <c r="F32" s="32" t="str">
        <f t="shared" ca="1" si="3"/>
        <v/>
      </c>
    </row>
    <row r="33" spans="1:6" x14ac:dyDescent="0.25">
      <c r="A33" s="32" t="s">
        <v>45</v>
      </c>
      <c r="B33" s="32" t="s">
        <v>109</v>
      </c>
      <c r="C33" s="32" t="str">
        <f t="shared" ca="1" si="0"/>
        <v/>
      </c>
      <c r="E33" s="32" t="str">
        <f t="shared" ca="1" si="1"/>
        <v>Same</v>
      </c>
      <c r="F33" s="32" t="str">
        <f t="shared" ca="1" si="3"/>
        <v/>
      </c>
    </row>
    <row r="34" spans="1:6" x14ac:dyDescent="0.25">
      <c r="A34" s="32" t="s">
        <v>46</v>
      </c>
      <c r="B34" s="32" t="s">
        <v>110</v>
      </c>
      <c r="C34" s="32" t="str">
        <f t="shared" ca="1" si="0"/>
        <v/>
      </c>
      <c r="E34" s="32" t="str">
        <f t="shared" ca="1" si="1"/>
        <v>Same</v>
      </c>
      <c r="F34" s="32" t="str">
        <f t="shared" ca="1" si="3"/>
        <v/>
      </c>
    </row>
    <row r="35" spans="1:6" x14ac:dyDescent="0.25">
      <c r="A35" s="32" t="s">
        <v>47</v>
      </c>
      <c r="B35" s="32" t="s">
        <v>111</v>
      </c>
      <c r="C35" s="32" t="str">
        <f t="shared" ca="1" si="0"/>
        <v/>
      </c>
      <c r="E35" s="32" t="str">
        <f t="shared" ca="1" si="1"/>
        <v>Same</v>
      </c>
      <c r="F35" s="32" t="str">
        <f t="shared" ca="1" si="3"/>
        <v/>
      </c>
    </row>
    <row r="36" spans="1:6" x14ac:dyDescent="0.25">
      <c r="A36" s="32" t="s">
        <v>47</v>
      </c>
      <c r="B36" s="32" t="s">
        <v>112</v>
      </c>
      <c r="C36" s="32" t="str">
        <f t="shared" ca="1" si="0"/>
        <v>Other</v>
      </c>
      <c r="E36" s="32" t="str">
        <f t="shared" ca="1" si="1"/>
        <v>Different</v>
      </c>
      <c r="F36" s="32" t="str">
        <f t="shared" ca="1" si="3"/>
        <v>Other</v>
      </c>
    </row>
    <row r="37" spans="1:6" x14ac:dyDescent="0.25">
      <c r="A37" s="32" t="s">
        <v>47</v>
      </c>
      <c r="B37" s="32" t="s">
        <v>113</v>
      </c>
      <c r="C37" s="32" t="str">
        <f t="shared" ca="1" si="0"/>
        <v/>
      </c>
      <c r="E37" s="32" t="str">
        <f t="shared" ca="1" si="1"/>
        <v>Same</v>
      </c>
      <c r="F37" s="32" t="str">
        <f t="shared" ca="1" si="3"/>
        <v/>
      </c>
    </row>
    <row r="38" spans="1:6" x14ac:dyDescent="0.25">
      <c r="A38" s="32" t="s">
        <v>47</v>
      </c>
      <c r="B38" s="32" t="s">
        <v>114</v>
      </c>
      <c r="C38" s="32" t="str">
        <f t="shared" ca="1" si="0"/>
        <v>Other</v>
      </c>
      <c r="E38" s="32" t="str">
        <f t="shared" ca="1" si="1"/>
        <v>Different</v>
      </c>
      <c r="F38" s="32" t="str">
        <f t="shared" ca="1" si="3"/>
        <v>Other</v>
      </c>
    </row>
    <row r="39" spans="1:6" x14ac:dyDescent="0.25">
      <c r="A39" s="32" t="s">
        <v>47</v>
      </c>
      <c r="B39" s="32" t="s">
        <v>115</v>
      </c>
      <c r="C39" s="32" t="str">
        <f t="shared" ca="1" si="0"/>
        <v/>
      </c>
      <c r="E39" s="32" t="str">
        <f t="shared" ca="1" si="1"/>
        <v>Same</v>
      </c>
      <c r="F39" s="32" t="str">
        <f t="shared" ca="1" si="3"/>
        <v/>
      </c>
    </row>
    <row r="40" spans="1:6" x14ac:dyDescent="0.25">
      <c r="A40" s="32" t="s">
        <v>47</v>
      </c>
      <c r="B40" s="32" t="s">
        <v>116</v>
      </c>
      <c r="C40" s="32" t="str">
        <f t="shared" ca="1" si="0"/>
        <v>Other</v>
      </c>
      <c r="E40" s="32" t="str">
        <f t="shared" ca="1" si="1"/>
        <v>Different</v>
      </c>
      <c r="F40" s="32" t="str">
        <f t="shared" ca="1" si="3"/>
        <v>Other</v>
      </c>
    </row>
    <row r="41" spans="1:6" x14ac:dyDescent="0.25">
      <c r="A41" s="32" t="s">
        <v>47</v>
      </c>
      <c r="B41" s="32" t="s">
        <v>117</v>
      </c>
      <c r="C41" s="32" t="str">
        <f t="shared" ca="1" si="0"/>
        <v/>
      </c>
      <c r="E41" s="32" t="str">
        <f t="shared" ca="1" si="1"/>
        <v>Same</v>
      </c>
      <c r="F41" s="32" t="str">
        <f t="shared" ca="1" si="3"/>
        <v/>
      </c>
    </row>
    <row r="42" spans="1:6" x14ac:dyDescent="0.25">
      <c r="A42" s="32" t="s">
        <v>47</v>
      </c>
      <c r="B42" s="32" t="s">
        <v>118</v>
      </c>
      <c r="C42" s="32" t="str">
        <f t="shared" ca="1" si="0"/>
        <v>Other</v>
      </c>
      <c r="E42" s="32" t="str">
        <f t="shared" ca="1" si="1"/>
        <v>Different</v>
      </c>
      <c r="F42" s="32" t="str">
        <f t="shared" ca="1" si="3"/>
        <v>Other</v>
      </c>
    </row>
    <row r="43" spans="1:6" x14ac:dyDescent="0.25">
      <c r="A43" s="32" t="s">
        <v>48</v>
      </c>
      <c r="B43" s="32" t="s">
        <v>119</v>
      </c>
      <c r="C43" s="32">
        <f t="shared" ca="1" si="0"/>
        <v>0</v>
      </c>
      <c r="E43" s="32" t="str">
        <f t="shared" ca="1" si="1"/>
        <v>Same</v>
      </c>
      <c r="F43" s="32" t="str">
        <f t="shared" ca="1" si="3"/>
        <v/>
      </c>
    </row>
    <row r="44" spans="1:6" x14ac:dyDescent="0.25">
      <c r="A44" s="32" t="s">
        <v>50</v>
      </c>
      <c r="B44" s="32" t="s">
        <v>120</v>
      </c>
      <c r="C44" s="32" t="str">
        <f t="shared" ca="1" si="0"/>
        <v/>
      </c>
      <c r="E44" s="32" t="str">
        <f t="shared" ca="1" si="1"/>
        <v>Same</v>
      </c>
      <c r="F44" s="32" t="str">
        <f t="shared" ca="1" si="3"/>
        <v/>
      </c>
    </row>
    <row r="45" spans="1:6" x14ac:dyDescent="0.25">
      <c r="A45" s="32" t="s">
        <v>51</v>
      </c>
      <c r="B45" s="32" t="s">
        <v>121</v>
      </c>
      <c r="C45" s="32" t="str">
        <f t="shared" ca="1" si="0"/>
        <v/>
      </c>
      <c r="E45" s="32" t="str">
        <f t="shared" ca="1" si="1"/>
        <v>Same</v>
      </c>
      <c r="F45" s="32" t="str">
        <f t="shared" ca="1" si="3"/>
        <v/>
      </c>
    </row>
    <row r="46" spans="1:6" x14ac:dyDescent="0.25">
      <c r="A46" s="32" t="s">
        <v>52</v>
      </c>
      <c r="B46" s="32" t="s">
        <v>122</v>
      </c>
      <c r="C46" s="32" t="str">
        <f t="shared" ca="1" si="0"/>
        <v/>
      </c>
      <c r="E46" s="32" t="str">
        <f t="shared" ca="1" si="1"/>
        <v>Same</v>
      </c>
      <c r="F46" s="32" t="str">
        <f t="shared" ca="1" si="3"/>
        <v/>
      </c>
    </row>
    <row r="47" spans="1:6" x14ac:dyDescent="0.25">
      <c r="A47" s="32" t="s">
        <v>123</v>
      </c>
      <c r="B47" s="32" t="s">
        <v>124</v>
      </c>
      <c r="C47" s="32">
        <f t="shared" ca="1" si="0"/>
        <v>0</v>
      </c>
      <c r="E47" s="32" t="str">
        <f t="shared" ca="1" si="1"/>
        <v>Same</v>
      </c>
      <c r="F47" s="32" t="str">
        <f t="shared" ca="1" si="3"/>
        <v/>
      </c>
    </row>
    <row r="48" spans="1:6" x14ac:dyDescent="0.25">
      <c r="A48" s="32" t="s">
        <v>53</v>
      </c>
      <c r="B48" s="32" t="s">
        <v>125</v>
      </c>
      <c r="C48" s="32" t="str">
        <f t="shared" ca="1" si="0"/>
        <v/>
      </c>
      <c r="E48" s="32" t="str">
        <f t="shared" ca="1" si="1"/>
        <v>Same</v>
      </c>
      <c r="F48" s="32" t="str">
        <f t="shared" ca="1" si="3"/>
        <v/>
      </c>
    </row>
    <row r="49" spans="1:6" x14ac:dyDescent="0.25">
      <c r="A49" s="32" t="s">
        <v>55</v>
      </c>
      <c r="B49" s="32" t="s">
        <v>126</v>
      </c>
      <c r="C49" s="32">
        <f t="shared" ca="1" si="0"/>
        <v>0</v>
      </c>
      <c r="E49" s="32" t="str">
        <f t="shared" ca="1" si="1"/>
        <v>Same</v>
      </c>
      <c r="F49" s="32" t="str">
        <f t="shared" ca="1" si="3"/>
        <v/>
      </c>
    </row>
    <row r="50" spans="1:6" x14ac:dyDescent="0.25">
      <c r="A50" s="32" t="s">
        <v>56</v>
      </c>
      <c r="B50" s="32" t="s">
        <v>127</v>
      </c>
      <c r="C50" s="32">
        <f t="shared" ca="1" si="0"/>
        <v>0</v>
      </c>
      <c r="E50" s="32" t="str">
        <f t="shared" ca="1" si="1"/>
        <v>Same</v>
      </c>
      <c r="F50" s="32" t="str">
        <f t="shared" ca="1" si="3"/>
        <v/>
      </c>
    </row>
  </sheetData>
  <sheetProtection sheet="1" objects="1" scenarios="1"/>
  <sortState xmlns:xlrd2="http://schemas.microsoft.com/office/spreadsheetml/2017/richdata2" ref="B35:B42">
    <sortCondition ref="B35:B42"/>
  </sortState>
  <mergeCells count="1">
    <mergeCell ref="J1:L1"/>
  </mergeCells>
  <conditionalFormatting sqref="E2:E50">
    <cfRule type="cellIs" dxfId="0" priority="1" operator="equal">
      <formula>"Different"</formula>
    </cfRule>
  </conditionalFormatting>
  <dataValidations count="3">
    <dataValidation type="list" errorStyle="warning" showInputMessage="1" showErrorMessage="1" errorTitle="SmartDox" error="The value you entered for the dropdown is not valid." sqref="D4" xr:uid="{A345BD08-4CBA-488F-AA72-AF858D198E52}">
      <formula1>SD_D_PL_UDF_137_Name</formula1>
    </dataValidation>
    <dataValidation type="list" errorStyle="warning" showInputMessage="1" showErrorMessage="1" errorTitle="SmartDox" error="The value you entered for the dropdown is not valid." sqref="D10" xr:uid="{DB38F1A5-C177-4E43-B417-35D401689ED7}">
      <formula1>SD_D_PL_UDF_656_Name</formula1>
    </dataValidation>
    <dataValidation type="list" errorStyle="warning" showInputMessage="1" showErrorMessage="1" errorTitle="SmartDox" error="The value you entered for the dropdown is not valid." sqref="D12" xr:uid="{38F139CE-CD68-4EA7-BACF-0F0B9979957A}">
      <formula1>SD_D_PL_UDF_625_Name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39E1-3C07-4208-89E1-7D7255DF1579}">
  <dimension ref="C2:J40"/>
  <sheetViews>
    <sheetView workbookViewId="0"/>
  </sheetViews>
  <sheetFormatPr defaultRowHeight="15" x14ac:dyDescent="0.25"/>
  <sheetData>
    <row r="2" spans="3:10" x14ac:dyDescent="0.25">
      <c r="C2" s="1" t="s">
        <v>128</v>
      </c>
      <c r="D2">
        <v>210</v>
      </c>
      <c r="E2" s="1" t="s">
        <v>129</v>
      </c>
      <c r="F2">
        <v>1077</v>
      </c>
      <c r="G2" s="1" t="s">
        <v>130</v>
      </c>
      <c r="H2">
        <v>1147</v>
      </c>
      <c r="I2" s="1" t="s">
        <v>131</v>
      </c>
      <c r="J2">
        <v>887</v>
      </c>
    </row>
    <row r="3" spans="3:10" x14ac:dyDescent="0.25">
      <c r="C3" s="1" t="s">
        <v>132</v>
      </c>
      <c r="D3">
        <v>214</v>
      </c>
      <c r="E3" s="1" t="s">
        <v>133</v>
      </c>
      <c r="F3">
        <v>1078</v>
      </c>
      <c r="G3" s="1" t="s">
        <v>134</v>
      </c>
      <c r="H3">
        <v>1148</v>
      </c>
      <c r="I3" s="1" t="s">
        <v>135</v>
      </c>
      <c r="J3">
        <v>888</v>
      </c>
    </row>
    <row r="4" spans="3:10" x14ac:dyDescent="0.25">
      <c r="C4" s="1" t="s">
        <v>136</v>
      </c>
      <c r="D4">
        <v>215</v>
      </c>
      <c r="E4" s="1" t="s">
        <v>137</v>
      </c>
      <c r="F4">
        <v>1079</v>
      </c>
      <c r="G4" s="1" t="s">
        <v>47</v>
      </c>
      <c r="H4">
        <v>1149</v>
      </c>
    </row>
    <row r="5" spans="3:10" x14ac:dyDescent="0.25">
      <c r="C5" s="1" t="s">
        <v>138</v>
      </c>
      <c r="D5">
        <v>216</v>
      </c>
      <c r="E5" s="1" t="s">
        <v>139</v>
      </c>
      <c r="F5">
        <v>1080</v>
      </c>
    </row>
    <row r="6" spans="3:10" x14ac:dyDescent="0.25">
      <c r="C6" s="1" t="s">
        <v>140</v>
      </c>
      <c r="D6">
        <v>220</v>
      </c>
    </row>
    <row r="7" spans="3:10" x14ac:dyDescent="0.25">
      <c r="C7" s="1" t="s">
        <v>141</v>
      </c>
      <c r="D7">
        <v>221</v>
      </c>
    </row>
    <row r="8" spans="3:10" x14ac:dyDescent="0.25">
      <c r="C8" s="1" t="s">
        <v>142</v>
      </c>
      <c r="D8">
        <v>223</v>
      </c>
    </row>
    <row r="9" spans="3:10" x14ac:dyDescent="0.25">
      <c r="C9" s="1" t="s">
        <v>143</v>
      </c>
      <c r="D9">
        <v>224</v>
      </c>
    </row>
    <row r="10" spans="3:10" x14ac:dyDescent="0.25">
      <c r="C10" s="1" t="s">
        <v>144</v>
      </c>
      <c r="D10">
        <v>225</v>
      </c>
    </row>
    <row r="11" spans="3:10" x14ac:dyDescent="0.25">
      <c r="C11" s="1" t="s">
        <v>145</v>
      </c>
      <c r="D11">
        <v>226</v>
      </c>
    </row>
    <row r="12" spans="3:10" x14ac:dyDescent="0.25">
      <c r="C12" s="1" t="s">
        <v>146</v>
      </c>
      <c r="D12">
        <v>227</v>
      </c>
    </row>
    <row r="13" spans="3:10" x14ac:dyDescent="0.25">
      <c r="C13" s="1" t="s">
        <v>147</v>
      </c>
      <c r="D13">
        <v>228</v>
      </c>
    </row>
    <row r="14" spans="3:10" x14ac:dyDescent="0.25">
      <c r="C14" s="1" t="s">
        <v>148</v>
      </c>
      <c r="D14">
        <v>229</v>
      </c>
    </row>
    <row r="15" spans="3:10" x14ac:dyDescent="0.25">
      <c r="C15" s="1" t="s">
        <v>149</v>
      </c>
      <c r="D15">
        <v>230</v>
      </c>
    </row>
    <row r="16" spans="3:10" x14ac:dyDescent="0.25">
      <c r="C16" s="1" t="s">
        <v>150</v>
      </c>
      <c r="D16">
        <v>231</v>
      </c>
    </row>
    <row r="17" spans="3:4" x14ac:dyDescent="0.25">
      <c r="C17" s="1" t="s">
        <v>151</v>
      </c>
      <c r="D17">
        <v>232</v>
      </c>
    </row>
    <row r="18" spans="3:4" x14ac:dyDescent="0.25">
      <c r="C18" s="1" t="s">
        <v>152</v>
      </c>
      <c r="D18">
        <v>233</v>
      </c>
    </row>
    <row r="19" spans="3:4" x14ac:dyDescent="0.25">
      <c r="C19" s="1" t="s">
        <v>153</v>
      </c>
      <c r="D19">
        <v>234</v>
      </c>
    </row>
    <row r="20" spans="3:4" x14ac:dyDescent="0.25">
      <c r="C20" s="1" t="s">
        <v>154</v>
      </c>
      <c r="D20">
        <v>235</v>
      </c>
    </row>
    <row r="21" spans="3:4" x14ac:dyDescent="0.25">
      <c r="C21" s="1" t="s">
        <v>155</v>
      </c>
      <c r="D21">
        <v>236</v>
      </c>
    </row>
    <row r="22" spans="3:4" x14ac:dyDescent="0.25">
      <c r="C22" s="1" t="s">
        <v>156</v>
      </c>
      <c r="D22">
        <v>237</v>
      </c>
    </row>
    <row r="23" spans="3:4" x14ac:dyDescent="0.25">
      <c r="C23" s="1" t="s">
        <v>157</v>
      </c>
      <c r="D23">
        <v>238</v>
      </c>
    </row>
    <row r="24" spans="3:4" x14ac:dyDescent="0.25">
      <c r="C24" s="1" t="s">
        <v>158</v>
      </c>
      <c r="D24">
        <v>239</v>
      </c>
    </row>
    <row r="25" spans="3:4" x14ac:dyDescent="0.25">
      <c r="C25" s="1" t="s">
        <v>159</v>
      </c>
      <c r="D25">
        <v>240</v>
      </c>
    </row>
    <row r="26" spans="3:4" x14ac:dyDescent="0.25">
      <c r="C26" s="1" t="s">
        <v>160</v>
      </c>
      <c r="D26">
        <v>241</v>
      </c>
    </row>
    <row r="27" spans="3:4" x14ac:dyDescent="0.25">
      <c r="C27" s="1" t="s">
        <v>161</v>
      </c>
      <c r="D27">
        <v>242</v>
      </c>
    </row>
    <row r="28" spans="3:4" x14ac:dyDescent="0.25">
      <c r="C28" s="1" t="s">
        <v>162</v>
      </c>
      <c r="D28">
        <v>243</v>
      </c>
    </row>
    <row r="29" spans="3:4" x14ac:dyDescent="0.25">
      <c r="C29" s="1" t="s">
        <v>163</v>
      </c>
      <c r="D29">
        <v>249</v>
      </c>
    </row>
    <row r="30" spans="3:4" x14ac:dyDescent="0.25">
      <c r="C30" s="1" t="s">
        <v>164</v>
      </c>
      <c r="D30">
        <v>290</v>
      </c>
    </row>
    <row r="31" spans="3:4" x14ac:dyDescent="0.25">
      <c r="C31" s="1" t="s">
        <v>165</v>
      </c>
      <c r="D31">
        <v>291</v>
      </c>
    </row>
    <row r="32" spans="3:4" x14ac:dyDescent="0.25">
      <c r="C32" s="1" t="s">
        <v>166</v>
      </c>
      <c r="D32">
        <v>292</v>
      </c>
    </row>
    <row r="33" spans="3:4" x14ac:dyDescent="0.25">
      <c r="C33" s="1" t="s">
        <v>167</v>
      </c>
      <c r="D33">
        <v>293</v>
      </c>
    </row>
    <row r="34" spans="3:4" x14ac:dyDescent="0.25">
      <c r="C34" s="1" t="s">
        <v>168</v>
      </c>
      <c r="D34">
        <v>294</v>
      </c>
    </row>
    <row r="35" spans="3:4" x14ac:dyDescent="0.25">
      <c r="C35" s="1" t="s">
        <v>169</v>
      </c>
      <c r="D35">
        <v>295</v>
      </c>
    </row>
    <row r="36" spans="3:4" x14ac:dyDescent="0.25">
      <c r="C36" s="1" t="s">
        <v>47</v>
      </c>
      <c r="D36">
        <v>296</v>
      </c>
    </row>
    <row r="37" spans="3:4" x14ac:dyDescent="0.25">
      <c r="C37" s="1" t="s">
        <v>170</v>
      </c>
      <c r="D37">
        <v>299</v>
      </c>
    </row>
    <row r="38" spans="3:4" x14ac:dyDescent="0.25">
      <c r="C38" s="1" t="s">
        <v>171</v>
      </c>
      <c r="D38">
        <v>713</v>
      </c>
    </row>
    <row r="39" spans="3:4" x14ac:dyDescent="0.25">
      <c r="C39" s="1" t="s">
        <v>172</v>
      </c>
      <c r="D39">
        <v>767</v>
      </c>
    </row>
    <row r="40" spans="3:4" x14ac:dyDescent="0.25">
      <c r="C40" s="1" t="s">
        <v>173</v>
      </c>
      <c r="D40">
        <v>1075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17032b7-9c16-4462-bd4d-dba99f4aefb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48B806DEEC348ACD2247D5D3E7475" ma:contentTypeVersion="9" ma:contentTypeDescription="Create a new document." ma:contentTypeScope="" ma:versionID="0b5eaf950ee4387e47332015b1832dbd">
  <xsd:schema xmlns:xsd="http://www.w3.org/2001/XMLSchema" xmlns:xs="http://www.w3.org/2001/XMLSchema" xmlns:p="http://schemas.microsoft.com/office/2006/metadata/properties" xmlns:ns3="f17032b7-9c16-4462-bd4d-dba99f4aefb0" xmlns:ns4="4688a150-3bb1-4eba-ad1a-6d1c5ed90685" targetNamespace="http://schemas.microsoft.com/office/2006/metadata/properties" ma:root="true" ma:fieldsID="cfcc69177c88c06ea68c6a654196bf9e" ns3:_="" ns4:_="">
    <xsd:import namespace="f17032b7-9c16-4462-bd4d-dba99f4aefb0"/>
    <xsd:import namespace="4688a150-3bb1-4eba-ad1a-6d1c5ed90685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032b7-9c16-4462-bd4d-dba99f4aefb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8a150-3bb1-4eba-ad1a-6d1c5ed9068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9DECD4-EB5E-42FD-BDEB-EAF775443B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7C0E65-D32B-471F-8DF9-59603827DD0F}">
  <ds:schemaRefs>
    <ds:schemaRef ds:uri="f17032b7-9c16-4462-bd4d-dba99f4aefb0"/>
    <ds:schemaRef ds:uri="http://purl.org/dc/elements/1.1/"/>
    <ds:schemaRef ds:uri="http://purl.org/dc/terms/"/>
    <ds:schemaRef ds:uri="http://schemas.microsoft.com/office/2006/documentManagement/types"/>
    <ds:schemaRef ds:uri="4688a150-3bb1-4eba-ad1a-6d1c5ed90685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89C539-5305-4B5E-9882-B2EBD53E0E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032b7-9c16-4462-bd4d-dba99f4aefb0"/>
    <ds:schemaRef ds:uri="4688a150-3bb1-4eba-ad1a-6d1c5ed90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57</vt:i4>
      </vt:variant>
    </vt:vector>
  </HeadingPairs>
  <TitlesOfParts>
    <vt:vector size="59" baseType="lpstr">
      <vt:lpstr>Final Operating Budget</vt:lpstr>
      <vt:lpstr>ProLink Mapping</vt:lpstr>
      <vt:lpstr>Administration_Fee</vt:lpstr>
      <vt:lpstr>Body_Water</vt:lpstr>
      <vt:lpstr>Body_Water_Description</vt:lpstr>
      <vt:lpstr>Body_Water_Specify</vt:lpstr>
      <vt:lpstr>CPP_CRDP_Project</vt:lpstr>
      <vt:lpstr>Delay_Egress</vt:lpstr>
      <vt:lpstr>Delayed_Egress</vt:lpstr>
      <vt:lpstr>Delayed_Egress_Monthly</vt:lpstr>
      <vt:lpstr>Developer</vt:lpstr>
      <vt:lpstr>Environmental_Modification_Contracts_Monthly</vt:lpstr>
      <vt:lpstr>Environmental_Modification_Supplies_Monthly</vt:lpstr>
      <vt:lpstr>Final_Lease_Income_Monthly</vt:lpstr>
      <vt:lpstr>Fire_Safety_Monthly</vt:lpstr>
      <vt:lpstr>Fire_Sprinklers_Monthly</vt:lpstr>
      <vt:lpstr>Gardening_Monthly</vt:lpstr>
      <vt:lpstr>HDO</vt:lpstr>
      <vt:lpstr>Housing_Development_Type</vt:lpstr>
      <vt:lpstr>Income_Available_for_Administration_Fee</vt:lpstr>
      <vt:lpstr>Insurance_Monthly</vt:lpstr>
      <vt:lpstr>Interest_Rate</vt:lpstr>
      <vt:lpstr>Landscaping_Monthly</vt:lpstr>
      <vt:lpstr>Lease_Type</vt:lpstr>
      <vt:lpstr>Lift_System_Monthly</vt:lpstr>
      <vt:lpstr>Maintenance_Van_Monthly</vt:lpstr>
      <vt:lpstr>Mortgage_Amount</vt:lpstr>
      <vt:lpstr>Mortgage_Amount_Monthly</vt:lpstr>
      <vt:lpstr>Other_1_Monthly</vt:lpstr>
      <vt:lpstr>Other_1_Specify</vt:lpstr>
      <vt:lpstr>Other_2_Monthly</vt:lpstr>
      <vt:lpstr>Other_2_Specify</vt:lpstr>
      <vt:lpstr>Other_3_Monthly</vt:lpstr>
      <vt:lpstr>Other_3_Specify</vt:lpstr>
      <vt:lpstr>Other_4_Monthly</vt:lpstr>
      <vt:lpstr>Other_4_Specify</vt:lpstr>
      <vt:lpstr>Pest_Control_Monthly</vt:lpstr>
      <vt:lpstr>Power_Source_Monthly</vt:lpstr>
      <vt:lpstr>Prepared_By</vt:lpstr>
      <vt:lpstr>Prepared_Date</vt:lpstr>
      <vt:lpstr>Project_Phase</vt:lpstr>
      <vt:lpstr>Project_Phase_Specify</vt:lpstr>
      <vt:lpstr>Property_Address</vt:lpstr>
      <vt:lpstr>Property_Maintenance_Monthly</vt:lpstr>
      <vt:lpstr>Property_Management_Monthly</vt:lpstr>
      <vt:lpstr>Property_Taxes_Monthly</vt:lpstr>
      <vt:lpstr>Replacement_Reserve_Monthly</vt:lpstr>
      <vt:lpstr>Secure_Perimeter</vt:lpstr>
      <vt:lpstr>Septic_Monthly</vt:lpstr>
      <vt:lpstr>Service_Provider</vt:lpstr>
      <vt:lpstr>Service_Provider_</vt:lpstr>
      <vt:lpstr>Term</vt:lpstr>
      <vt:lpstr>Total_Operating_Expenses_Debt_Administration</vt:lpstr>
      <vt:lpstr>Total_Operating_Expenses_Monthly</vt:lpstr>
      <vt:lpstr>Training_Monthly</vt:lpstr>
      <vt:lpstr>Travel_Monthly</vt:lpstr>
      <vt:lpstr>Utilities_Monthly</vt:lpstr>
      <vt:lpstr>Version</vt:lpstr>
      <vt:lpstr>Well_Monthly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California Department of Developmental Services</dc:creator>
  <cp:keywords/>
  <dc:description/>
  <cp:lastModifiedBy>Whedbee, Alexander@DDS</cp:lastModifiedBy>
  <cp:revision/>
  <dcterms:created xsi:type="dcterms:W3CDTF">2025-06-17T21:07:08Z</dcterms:created>
  <dcterms:modified xsi:type="dcterms:W3CDTF">2026-02-17T22:21:37Z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SFDEV</vt:lpwstr>
  </property>
  <property fmtid="{D5CDD505-2E9C-101B-9397-08002B2CF9AE}" pid="3" name="ContentTypeId">
    <vt:lpwstr>0x010100B5348B806DEEC348ACD2247D5D3E7475</vt:lpwstr>
  </property>
  <property fmtid="{D5CDD505-2E9C-101B-9397-08002B2CF9AE}" pid="4" name="SD_RESERVED_IsProtected">
    <vt:lpwstr>True</vt:lpwstr>
  </property>
  <property fmtid="{D5CDD505-2E9C-101B-9397-08002B2CF9AE}" pid="5" name="SD_RESERVED_Protection0«swkIVgiwVVJS8AwPcLVVKikqTQWxgxEcR0dbJTMlhfCAYJhIeEC4rVJaYk5xqpKdTXhwSACItHPLzEvMUfAvSC1KLMnMS1dwKk1JTy2x0QdKgaQDivJ9MvOyFXwTCwqA0hBxfYhu/YBgOwA=§">
    <vt:lpwstr/>
  </property>
</Properties>
</file>