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drew.Perez\Documents\Blanks\"/>
    </mc:Choice>
  </mc:AlternateContent>
  <xr:revisionPtr revIDLastSave="0" documentId="13_ncr:1_{FBE88AE7-038E-4EA1-8534-2B4B770FC34D}" xr6:coauthVersionLast="47" xr6:coauthVersionMax="47" xr10:uidLastSave="{00000000-0000-0000-0000-000000000000}"/>
  <workbookProtection workbookAlgorithmName="SHA-512" workbookHashValue="XW0NXgqvYy3wFTI5rhH5ydFYWxz0OdR4iOy+46CtLrsoMf0ZoZYb4CKcwHlnfwr08Zwwb6+P5IxrJ8sihqsd+A==" workbookSaltValue="047cRrCrpzujd/3DdlmSQg==" workbookSpinCount="100000" lockStructure="1"/>
  <bookViews>
    <workbookView xWindow="-10965" yWindow="-21600" windowWidth="24600" windowHeight="20985" activeTab="2" autoFilterDateGrouping="0" xr2:uid="{00000000-000D-0000-FFFF-FFFF00000000}"/>
  </bookViews>
  <sheets>
    <sheet name="Incremental" sheetId="15" r:id="rId1"/>
    <sheet name="Incremental (B&amp;A)" sheetId="11" state="hidden" r:id="rId2"/>
    <sheet name="Comprehensive" sheetId="1" r:id="rId3"/>
    <sheet name="Drops" sheetId="2" state="hidden" r:id="rId4"/>
    <sheet name="Rates" sheetId="6" state="hidden" r:id="rId5"/>
    <sheet name="SC" sheetId="22" state="hidden" r:id="rId6"/>
    <sheet name="Wage Assumptions" sheetId="24" state="hidden" r:id="rId7"/>
    <sheet name="Wages" sheetId="17" state="hidden" r:id="rId8"/>
    <sheet name="BenRate" sheetId="18" state="hidden" r:id="rId9"/>
    <sheet name="WC" sheetId="19" state="hidden" r:id="rId10"/>
    <sheet name="OT" sheetId="21" state="hidden" r:id="rId11"/>
    <sheet name="PROD" sheetId="29" state="hidden" r:id="rId12"/>
  </sheets>
  <definedNames>
    <definedName name="_xlcn.LinkedTable_dim_SIS_Clients1" hidden="1">#REF!</definedName>
    <definedName name="_xlcn.LinkedTable_dim_Srvc_Map1" hidden="1">#REF!</definedName>
    <definedName name="_xlnm.Database">#REF!</definedName>
    <definedName name="_xlnm.Print_Area" localSheetId="2">Comprehensive!$A$1:$D$95</definedName>
    <definedName name="_xlnm.Print_Area" localSheetId="0">Incremental!$A$1:$G$36</definedName>
    <definedName name="_xlnm.Print_Area" localSheetId="1">'Incremental (B&amp;A)'!$A$1:$H$30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5" i="6" l="1"/>
  <c r="W204" i="6"/>
  <c r="W203" i="6"/>
  <c r="W202" i="6"/>
  <c r="W201" i="6"/>
  <c r="W200" i="6"/>
  <c r="W199" i="6"/>
  <c r="W198" i="6"/>
  <c r="W197" i="6"/>
  <c r="W196" i="6"/>
  <c r="W195" i="6"/>
  <c r="W194" i="6"/>
  <c r="W193" i="6"/>
  <c r="W192" i="6"/>
  <c r="W191" i="6"/>
  <c r="W190" i="6"/>
  <c r="W189" i="6"/>
  <c r="W188" i="6"/>
  <c r="W187" i="6"/>
  <c r="W186" i="6"/>
  <c r="W185" i="6"/>
  <c r="W184" i="6"/>
  <c r="W183" i="6"/>
  <c r="W182" i="6"/>
  <c r="W181" i="6"/>
  <c r="W180" i="6"/>
  <c r="W179" i="6"/>
  <c r="W178" i="6"/>
  <c r="W177" i="6"/>
  <c r="W176" i="6"/>
  <c r="W175" i="6"/>
  <c r="W174" i="6"/>
  <c r="W173" i="6"/>
  <c r="W172" i="6"/>
  <c r="W171" i="6"/>
  <c r="W170" i="6"/>
  <c r="W169" i="6"/>
  <c r="W168" i="6"/>
  <c r="W167" i="6"/>
  <c r="W166" i="6"/>
  <c r="W165" i="6"/>
  <c r="W164" i="6"/>
  <c r="W163" i="6"/>
  <c r="W162" i="6"/>
  <c r="W161" i="6"/>
  <c r="W160" i="6"/>
  <c r="W159" i="6"/>
  <c r="W158" i="6"/>
  <c r="W157" i="6"/>
  <c r="W156" i="6"/>
  <c r="W155" i="6"/>
  <c r="W154" i="6"/>
  <c r="W153" i="6"/>
  <c r="W152" i="6"/>
  <c r="W151" i="6"/>
  <c r="W150" i="6"/>
  <c r="W149" i="6"/>
  <c r="W148" i="6"/>
  <c r="W147" i="6"/>
  <c r="W146" i="6"/>
  <c r="W145" i="6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30" i="6"/>
  <c r="W129" i="6"/>
  <c r="W128" i="6"/>
  <c r="W127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98" i="6"/>
  <c r="W97" i="6"/>
  <c r="W96" i="6"/>
  <c r="W95" i="6"/>
  <c r="W94" i="6"/>
  <c r="W93" i="6"/>
  <c r="W92" i="6"/>
  <c r="W91" i="6"/>
  <c r="W90" i="6"/>
  <c r="W89" i="6"/>
  <c r="W86" i="6"/>
  <c r="W85" i="6"/>
  <c r="W84" i="6"/>
  <c r="W83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D90" i="1"/>
  <c r="D85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37" i="1"/>
  <c r="D36" i="1"/>
  <c r="D35" i="1"/>
  <c r="D34" i="1"/>
  <c r="D33" i="1"/>
  <c r="D32" i="1"/>
  <c r="C32" i="1"/>
  <c r="D31" i="1"/>
  <c r="C31" i="1"/>
  <c r="D30" i="1"/>
  <c r="C30" i="1"/>
  <c r="D29" i="1"/>
  <c r="D28" i="1"/>
  <c r="D24" i="1"/>
  <c r="D23" i="1"/>
  <c r="D22" i="1"/>
  <c r="D21" i="1"/>
  <c r="D20" i="1"/>
  <c r="D19" i="1"/>
  <c r="D18" i="1"/>
  <c r="D17" i="1"/>
  <c r="D16" i="1"/>
  <c r="D15" i="1"/>
  <c r="C6" i="1"/>
  <c r="C9" i="1" s="1"/>
  <c r="C10" i="1" s="1"/>
  <c r="C5" i="1"/>
  <c r="C4" i="1"/>
  <c r="C3" i="1"/>
  <c r="C2" i="1"/>
  <c r="H23" i="11"/>
  <c r="B21" i="11"/>
  <c r="H20" i="11"/>
  <c r="C17" i="11"/>
  <c r="F16" i="11"/>
  <c r="D16" i="11"/>
  <c r="C16" i="11"/>
  <c r="C15" i="11"/>
  <c r="D14" i="11"/>
  <c r="C14" i="11"/>
  <c r="F13" i="11"/>
  <c r="C13" i="11"/>
  <c r="D13" i="11" s="1"/>
  <c r="C8" i="11"/>
  <c r="C7" i="11"/>
  <c r="H27" i="11" s="1"/>
  <c r="C6" i="11"/>
  <c r="C5" i="11"/>
  <c r="C4" i="11"/>
  <c r="C3" i="11"/>
  <c r="C2" i="11"/>
  <c r="G50" i="15"/>
  <c r="C47" i="15"/>
  <c r="C20" i="15" s="1"/>
  <c r="F20" i="15" s="1"/>
  <c r="C46" i="15"/>
  <c r="C45" i="15"/>
  <c r="C44" i="15"/>
  <c r="F43" i="15"/>
  <c r="C43" i="15"/>
  <c r="G37" i="15"/>
  <c r="G23" i="15"/>
  <c r="F17" i="15"/>
  <c r="D17" i="15"/>
  <c r="F16" i="15"/>
  <c r="D16" i="15"/>
  <c r="F15" i="15"/>
  <c r="D15" i="15"/>
  <c r="D14" i="15"/>
  <c r="G14" i="15" s="1"/>
  <c r="C8" i="15"/>
  <c r="C7" i="15"/>
  <c r="C9" i="15" l="1"/>
  <c r="G26" i="15" s="1"/>
  <c r="D45" i="15"/>
  <c r="F14" i="11"/>
  <c r="H14" i="11" s="1"/>
  <c r="F19" i="15"/>
  <c r="F15" i="11"/>
  <c r="D19" i="15"/>
  <c r="G19" i="15" s="1"/>
  <c r="G15" i="15"/>
  <c r="F18" i="15"/>
  <c r="H16" i="11"/>
  <c r="G17" i="15"/>
  <c r="F45" i="15"/>
  <c r="G45" i="15" s="1"/>
  <c r="F44" i="15"/>
  <c r="F17" i="11"/>
  <c r="D18" i="15"/>
  <c r="G18" i="15" s="1"/>
  <c r="G16" i="15"/>
  <c r="D18" i="11"/>
  <c r="D17" i="11"/>
  <c r="H17" i="11" s="1"/>
  <c r="H13" i="11"/>
  <c r="D15" i="11"/>
  <c r="H15" i="11" s="1"/>
  <c r="F46" i="15"/>
  <c r="F47" i="15" s="1"/>
  <c r="D20" i="15"/>
  <c r="C7" i="1"/>
  <c r="C8" i="1"/>
  <c r="D25" i="1" s="1"/>
  <c r="D26" i="1" s="1"/>
  <c r="D27" i="1" s="1"/>
  <c r="D87" i="1" s="1"/>
  <c r="D88" i="1" s="1"/>
  <c r="D89" i="1" s="1"/>
  <c r="D91" i="1" s="1"/>
  <c r="D94" i="1" s="1"/>
  <c r="D43" i="15"/>
  <c r="D44" i="15"/>
  <c r="G53" i="15"/>
  <c r="D21" i="15" l="1"/>
  <c r="G44" i="15"/>
  <c r="F18" i="11"/>
  <c r="H18" i="11" s="1"/>
  <c r="H21" i="11" s="1"/>
  <c r="H24" i="11" s="1"/>
  <c r="D93" i="1"/>
  <c r="D95" i="1" s="1"/>
  <c r="E93" i="1"/>
  <c r="G43" i="15"/>
  <c r="D46" i="15"/>
  <c r="D47" i="15" s="1"/>
  <c r="G47" i="15" s="1"/>
  <c r="G20" i="15"/>
  <c r="F21" i="15" s="1"/>
  <c r="G21" i="15" s="1"/>
  <c r="G24" i="15" s="1"/>
  <c r="G27" i="15" s="1"/>
  <c r="F48" i="15"/>
  <c r="G46" i="15"/>
  <c r="H25" i="11" l="1"/>
  <c r="H28" i="11" s="1"/>
  <c r="H29" i="11"/>
  <c r="D48" i="15"/>
  <c r="G48" i="15"/>
  <c r="G51" i="15" s="1"/>
  <c r="G54" i="15" s="1"/>
  <c r="G55" i="15" s="1"/>
  <c r="G33" i="15"/>
  <c r="G28" i="15"/>
  <c r="G38" i="15" l="1"/>
  <c r="G32" i="15"/>
</calcChain>
</file>

<file path=xl/sharedStrings.xml><?xml version="1.0" encoding="utf-8"?>
<sst xmlns="http://schemas.openxmlformats.org/spreadsheetml/2006/main" count="3169" uniqueCount="658">
  <si>
    <t>Health and Safety Request - Hourly Services</t>
  </si>
  <si>
    <t>General Info</t>
  </si>
  <si>
    <t>Regional Center:</t>
  </si>
  <si>
    <t>IRC</t>
  </si>
  <si>
    <t>Service Provider Name</t>
  </si>
  <si>
    <t>Vendor Number</t>
  </si>
  <si>
    <t>Vendor Address</t>
  </si>
  <si>
    <t>1:1</t>
  </si>
  <si>
    <t>Current Hourly Rate:</t>
  </si>
  <si>
    <t>Comprehensive Rate Calculation</t>
  </si>
  <si>
    <t>Hourly</t>
  </si>
  <si>
    <t>Direct Care Staff</t>
  </si>
  <si>
    <t>Direct Support Staff Wage:</t>
  </si>
  <si>
    <t>Fixed payroll costs</t>
  </si>
  <si>
    <t>State Unemployment Insurance</t>
  </si>
  <si>
    <t>Worker's Compensation</t>
  </si>
  <si>
    <t>Monthly Benefit Cost</t>
  </si>
  <si>
    <t>Overtime Factor (percentage of all hours)</t>
  </si>
  <si>
    <t>Total Cost:</t>
  </si>
  <si>
    <t>Total:</t>
  </si>
  <si>
    <t>Supervisor  Staff Wage:</t>
  </si>
  <si>
    <t>B&amp;A Supervisor Benefit Rate:</t>
  </si>
  <si>
    <t>Monthly Benefit Cost:</t>
  </si>
  <si>
    <t>This Request</t>
  </si>
  <si>
    <t>-</t>
  </si>
  <si>
    <t>Rate</t>
  </si>
  <si>
    <t>Monthly Operations Costs:</t>
  </si>
  <si>
    <t>Administrative Percentage from Rate Study</t>
  </si>
  <si>
    <t>Total Budget:</t>
  </si>
  <si>
    <t>Hourly Rate (Comprehensive)</t>
  </si>
  <si>
    <t>Increase</t>
  </si>
  <si>
    <t>ACRC</t>
  </si>
  <si>
    <t>Service</t>
  </si>
  <si>
    <t>Incremental Rate Calculation</t>
  </si>
  <si>
    <r>
      <t xml:space="preserve">The </t>
    </r>
    <r>
      <rPr>
        <b/>
        <sz val="16"/>
        <color theme="1"/>
        <rFont val="Aptos Narrow"/>
        <family val="2"/>
        <scheme val="minor"/>
      </rPr>
      <t>b</t>
    </r>
    <r>
      <rPr>
        <b/>
        <u/>
        <sz val="16"/>
        <color theme="1"/>
        <rFont val="Aptos Narrow"/>
        <family val="2"/>
        <scheme val="minor"/>
      </rPr>
      <t>aseline</t>
    </r>
    <r>
      <rPr>
        <sz val="16"/>
        <color theme="1"/>
        <rFont val="Aptos Narrow"/>
        <family val="2"/>
        <scheme val="minor"/>
      </rPr>
      <t xml:space="preserve"> (Non-H&amp;S) costs are entered on the left.
The  </t>
    </r>
    <r>
      <rPr>
        <b/>
        <u/>
        <sz val="16"/>
        <color theme="1"/>
        <rFont val="Aptos Narrow"/>
        <family val="2"/>
        <scheme val="minor"/>
      </rPr>
      <t>proposed</t>
    </r>
    <r>
      <rPr>
        <sz val="16"/>
        <color theme="1"/>
        <rFont val="Aptos Narrow"/>
        <family val="2"/>
        <scheme val="minor"/>
      </rPr>
      <t xml:space="preserve"> wage is entered on the right. 
The final rate is the </t>
    </r>
    <r>
      <rPr>
        <b/>
        <u/>
        <sz val="16"/>
        <color theme="1"/>
        <rFont val="Aptos Narrow"/>
        <family val="2"/>
        <scheme val="minor"/>
      </rPr>
      <t>difference</t>
    </r>
    <r>
      <rPr>
        <sz val="16"/>
        <color theme="1"/>
        <rFont val="Aptos Narrow"/>
        <family val="2"/>
        <scheme val="minor"/>
      </rPr>
      <t xml:space="preserve"> in the two costs (Column H) added to your existing rate.</t>
    </r>
  </si>
  <si>
    <t>Baseline DSP Costs</t>
  </si>
  <si>
    <t>Proposed Wage</t>
  </si>
  <si>
    <t>Difference</t>
  </si>
  <si>
    <t>B&amp;A Payroll &amp; Benefits</t>
  </si>
  <si>
    <t>B&amp;A Worker's Compensation</t>
  </si>
  <si>
    <t>B&amp;A Productivity Factor</t>
  </si>
  <si>
    <t>Total cost per hour worked:</t>
  </si>
  <si>
    <t>Ratio (Staff to Client)</t>
  </si>
  <si>
    <t>Current Rate:</t>
  </si>
  <si>
    <t>1:2</t>
  </si>
  <si>
    <t>1:3</t>
  </si>
  <si>
    <t>1:4</t>
  </si>
  <si>
    <t>1:5</t>
  </si>
  <si>
    <t>1:6</t>
  </si>
  <si>
    <t>1:7</t>
  </si>
  <si>
    <t>1:8</t>
  </si>
  <si>
    <t>1:9</t>
  </si>
  <si>
    <t>1:10</t>
  </si>
  <si>
    <t>1:35+</t>
  </si>
  <si>
    <t>1:30-34</t>
  </si>
  <si>
    <t>1:25-29</t>
  </si>
  <si>
    <t>1:20-24</t>
  </si>
  <si>
    <t>1:15-19</t>
  </si>
  <si>
    <t>1:10-14</t>
  </si>
  <si>
    <t>Ratio</t>
  </si>
  <si>
    <t>CVRC</t>
  </si>
  <si>
    <t>ELARC</t>
  </si>
  <si>
    <t>FDLRC</t>
  </si>
  <si>
    <t>FNRC</t>
  </si>
  <si>
    <t>GGRC</t>
  </si>
  <si>
    <t>HRC</t>
  </si>
  <si>
    <t>KRC</t>
  </si>
  <si>
    <t>NBRC</t>
  </si>
  <si>
    <t>NLACRC</t>
  </si>
  <si>
    <t>RCEB</t>
  </si>
  <si>
    <t>RCOC</t>
  </si>
  <si>
    <t>RCRC</t>
  </si>
  <si>
    <t>SARC</t>
  </si>
  <si>
    <t>SCLARC</t>
  </si>
  <si>
    <t>SDRC</t>
  </si>
  <si>
    <t>SGPRC</t>
  </si>
  <si>
    <t>TCRC</t>
  </si>
  <si>
    <t>VMRC</t>
  </si>
  <si>
    <t>WRC</t>
  </si>
  <si>
    <t>Parent Coordinated Personal Assistance, OT Rate 1:1</t>
  </si>
  <si>
    <t>Parent Coordinated Personal Assistance, OT Rate 1:2</t>
  </si>
  <si>
    <t>Parent Coordinated Personal Assistance, OT Rate 1:3</t>
  </si>
  <si>
    <t>Parent Coordinated Supported Living, OT Rate 1:1</t>
  </si>
  <si>
    <t>Parent Coordinated Supported Living, OT Rate 1:2</t>
  </si>
  <si>
    <t>Parent Coordinated Supported Living, OT Rate 1:3</t>
  </si>
  <si>
    <t>Participant-Directed Respite, OT Rate 1:1</t>
  </si>
  <si>
    <t>Participant-Directed Respite, OT Rate 1:2</t>
  </si>
  <si>
    <t>Fixed Payroll Costs:</t>
  </si>
  <si>
    <t>State Unemployment Insurance (SUI)</t>
  </si>
  <si>
    <t>PTO Earned Per month (1 Full-time Employee)</t>
  </si>
  <si>
    <t>Unbillable time per month</t>
  </si>
  <si>
    <t xml:space="preserve">Worker's Compensation Insurance as a percentage of payroll - your insurer can give you tis percentage. </t>
  </si>
  <si>
    <t>State Unemployment Insurance - You will receive a quote form the Employment Development Department Annually</t>
  </si>
  <si>
    <t>Staffing Ratio:</t>
  </si>
  <si>
    <t>Difference per billed unit:</t>
  </si>
  <si>
    <t>Difference per unit</t>
  </si>
  <si>
    <t>Starting Rate:</t>
  </si>
  <si>
    <t>Final Rate:</t>
  </si>
  <si>
    <t>Units Billed per month:</t>
  </si>
  <si>
    <t>Monthly Cost:</t>
  </si>
  <si>
    <t>Monthly Fiscal Impact</t>
  </si>
  <si>
    <t/>
  </si>
  <si>
    <t>Difference Per Unit:</t>
  </si>
  <si>
    <t>Units Billed per Month</t>
  </si>
  <si>
    <t>Monthly total Cost:</t>
  </si>
  <si>
    <t>Monthly Fiscal Impact (difference)</t>
  </si>
  <si>
    <t>Monthly Fiscal Impact (difference):</t>
  </si>
  <si>
    <t>Total Monthly Cost:</t>
  </si>
  <si>
    <t>Comprable Rate Study Service</t>
  </si>
  <si>
    <t>Service Code:</t>
  </si>
  <si>
    <t>Supervision 
(if applicable)</t>
  </si>
  <si>
    <t>Direct Support Hours Worked</t>
  </si>
  <si>
    <t>Description</t>
  </si>
  <si>
    <t>Baseline Costs</t>
  </si>
  <si>
    <t>Direct Care Staff Qualifications</t>
  </si>
  <si>
    <t>Health and Safety Justification</t>
  </si>
  <si>
    <t>Rate Study Baseline Rate:</t>
  </si>
  <si>
    <t>Rate Study Service Code:</t>
  </si>
  <si>
    <t>Current</t>
  </si>
  <si>
    <t>Proposed</t>
  </si>
  <si>
    <t>Welfare and Institutions Code, Section 4629.7</t>
  </si>
  <si>
    <t>Operating Costs:</t>
  </si>
  <si>
    <t>Only enter operations costs. Do not enter administrative costs as described in this section:</t>
  </si>
  <si>
    <t>Set to "Rate Study Baseline Rate" unless you have a higher rate</t>
  </si>
  <si>
    <t>Paid time off per month (1 Full time employee)</t>
  </si>
  <si>
    <t>Unbillable time worked per month (1 Full time employee)</t>
  </si>
  <si>
    <t>Hours Billed per month</t>
  </si>
  <si>
    <t>Hours billed per month</t>
  </si>
  <si>
    <t>Supervision hours per month for this request:</t>
  </si>
  <si>
    <t>Comprable Rate Study Service:</t>
  </si>
  <si>
    <t>Total Cost per staff hour:</t>
  </si>
  <si>
    <t>Ratio:</t>
  </si>
  <si>
    <t>Staff Hours:</t>
  </si>
  <si>
    <t>This Request:</t>
  </si>
  <si>
    <t>Explanation of H&amp;S need:</t>
  </si>
  <si>
    <t>Cost</t>
  </si>
  <si>
    <t>Cost per hour:</t>
  </si>
  <si>
    <t>Other</t>
  </si>
  <si>
    <t>H&amp;S Justification (Direct Care Staff)</t>
  </si>
  <si>
    <r>
      <rPr>
        <b/>
        <sz val="16"/>
        <color theme="1"/>
        <rFont val="Aptos Narrow"/>
        <family val="2"/>
        <scheme val="minor"/>
      </rPr>
      <t>Direct Care Staff</t>
    </r>
    <r>
      <rPr>
        <sz val="16"/>
        <color theme="1"/>
        <rFont val="Aptos Narrow"/>
        <family val="2"/>
        <scheme val="minor"/>
      </rPr>
      <t xml:space="preserve"> are frontline staff. When they  work with someone for an hour, they generate one billed unit.
The </t>
    </r>
    <r>
      <rPr>
        <b/>
        <sz val="16"/>
        <color theme="1"/>
        <rFont val="Aptos Narrow"/>
        <family val="2"/>
        <scheme val="minor"/>
      </rPr>
      <t>b</t>
    </r>
    <r>
      <rPr>
        <b/>
        <u/>
        <sz val="16"/>
        <color theme="1"/>
        <rFont val="Aptos Narrow"/>
        <family val="2"/>
        <scheme val="minor"/>
      </rPr>
      <t>aseline</t>
    </r>
    <r>
      <rPr>
        <sz val="16"/>
        <color theme="1"/>
        <rFont val="Aptos Narrow"/>
        <family val="2"/>
        <scheme val="minor"/>
      </rPr>
      <t xml:space="preserve"> (Non-H&amp;S) costs are entered in the boxes on the left.
The  </t>
    </r>
    <r>
      <rPr>
        <b/>
        <u/>
        <sz val="16"/>
        <color theme="1"/>
        <rFont val="Aptos Narrow"/>
        <family val="2"/>
        <scheme val="minor"/>
      </rPr>
      <t>proposed</t>
    </r>
    <r>
      <rPr>
        <sz val="16"/>
        <color theme="1"/>
        <rFont val="Aptos Narrow"/>
        <family val="2"/>
        <scheme val="minor"/>
      </rPr>
      <t xml:space="preserve"> wage is entered on the right. 
The final rate is the </t>
    </r>
    <r>
      <rPr>
        <b/>
        <u/>
        <sz val="16"/>
        <color theme="1"/>
        <rFont val="Aptos Narrow"/>
        <family val="2"/>
        <scheme val="minor"/>
      </rPr>
      <t>difference</t>
    </r>
    <r>
      <rPr>
        <sz val="16"/>
        <color theme="1"/>
        <rFont val="Aptos Narrow"/>
        <family val="2"/>
        <scheme val="minor"/>
      </rPr>
      <t xml:space="preserve"> in the two costs (Column H) added to your existing rate.</t>
    </r>
  </si>
  <si>
    <t>6% for supplemental staffing , parent directed, employer of record. 12% for all other requests</t>
  </si>
  <si>
    <t>New Final Rate</t>
  </si>
  <si>
    <t>Increased Monthly Cost</t>
  </si>
  <si>
    <t xml:space="preserve">Cost must be substantiated with reciepts and directly related to a Health and Safety need. </t>
  </si>
  <si>
    <t xml:space="preserve">Use the comprehensive worksheet if more than one cost. </t>
  </si>
  <si>
    <t>Full Program</t>
  </si>
  <si>
    <t>Enter the cost for the whole company.</t>
  </si>
  <si>
    <t xml:space="preserve">The worksheet will give a percentage allocation. </t>
  </si>
  <si>
    <t>Full Program Operating  Costs</t>
  </si>
  <si>
    <t>Client-Specific Operating  Costs</t>
  </si>
  <si>
    <t xml:space="preserve">Line 60-71 - Enter monthly costs that are for the person in the request only. </t>
  </si>
  <si>
    <t>Monthly Full Program Cost</t>
  </si>
  <si>
    <t>BASE</t>
  </si>
  <si>
    <t>Personal Assistance, 1:1</t>
  </si>
  <si>
    <t>Personal Assistance, 1:2</t>
  </si>
  <si>
    <t>Personal Assistance, 1:3</t>
  </si>
  <si>
    <t>Participant-Directed Personal Assistance, 1:1</t>
  </si>
  <si>
    <t>Participant-Directed Personal Assistance, 1:2</t>
  </si>
  <si>
    <t>Participant-Directed Personal Assistance, 1:3</t>
  </si>
  <si>
    <t>Parent Coordinated Personal Assistance, 1:1</t>
  </si>
  <si>
    <t>Parent Coordinated Personal Assistance, 1:2</t>
  </si>
  <si>
    <t>Parent Coordinated Personal Assistance, 1:3</t>
  </si>
  <si>
    <t>Independent Living Program, 1:1</t>
  </si>
  <si>
    <t>Independent Living Program, 1:2</t>
  </si>
  <si>
    <t>Independent Living Program, 1:3</t>
  </si>
  <si>
    <t>Participant-Directed Independent Living, 1:1</t>
  </si>
  <si>
    <t>Participant-Directed Independent Living, 1:2</t>
  </si>
  <si>
    <t>Participant-Directed Independent Living, 1:3</t>
  </si>
  <si>
    <t>Independent Living Specialist, 1:1</t>
  </si>
  <si>
    <t>Independent Living Specialist, 1:2</t>
  </si>
  <si>
    <t>Independent Living Specialist, 1:3</t>
  </si>
  <si>
    <t>Parent Coordinated Supported Living, 1:1</t>
  </si>
  <si>
    <t>Parent Coordinated Supported Living, 1:2</t>
  </si>
  <si>
    <t>Parent Coordinated Supported Living, 1:3</t>
  </si>
  <si>
    <t>Supported Living Services, 1:1</t>
  </si>
  <si>
    <t>Supported Living Services, 1:2</t>
  </si>
  <si>
    <t>Supported Living Services, 1:3</t>
  </si>
  <si>
    <t>Parenting Support Services, 1:1</t>
  </si>
  <si>
    <t>Parenting Support Services, 1:2</t>
  </si>
  <si>
    <t>Parenting Support Services, 1:3</t>
  </si>
  <si>
    <t>Respite, 1:1</t>
  </si>
  <si>
    <t>Respite, 1:2</t>
  </si>
  <si>
    <t>Respite, 1:3</t>
  </si>
  <si>
    <t>Participant-Directed Respite, 1:1</t>
  </si>
  <si>
    <t>Participant-Directed Respite, 1:2</t>
  </si>
  <si>
    <t>Participant-Directed Respite, 1:3</t>
  </si>
  <si>
    <t>Tutor Services, 1:1</t>
  </si>
  <si>
    <t>Tutor Services, 1:2</t>
  </si>
  <si>
    <t>Tutor Services, 1:3</t>
  </si>
  <si>
    <t>Housekeeping, 1:1</t>
  </si>
  <si>
    <t>Housekeeping, 1:2</t>
  </si>
  <si>
    <t>Housekeeping, 1:3</t>
  </si>
  <si>
    <t>Supplemental Prog. Supp. - Other Svcs</t>
  </si>
  <si>
    <t>Supplemental Residential Prog. Supp.</t>
  </si>
  <si>
    <t>In-home/Mobile Day Program, 1:3</t>
  </si>
  <si>
    <t>In-home/Mobile Day Program, 1:2</t>
  </si>
  <si>
    <t>In-home/Mobile Day Program, 1:1</t>
  </si>
  <si>
    <t>Participant-Directed Community-Based Training, 1:3</t>
  </si>
  <si>
    <t>Participant-Directed Community-Based Training, 1:2</t>
  </si>
  <si>
    <t>Participant-Directed Community-Based Training, 1:1</t>
  </si>
  <si>
    <t>Supplemental Day Program Support</t>
  </si>
  <si>
    <t>Transportation, Company (Small)</t>
  </si>
  <si>
    <t>Transportation, Company (Medium)</t>
  </si>
  <si>
    <t>Transportation, Company (Large)</t>
  </si>
  <si>
    <t>Transportation, Additional Component</t>
  </si>
  <si>
    <t>Transportation Assistant</t>
  </si>
  <si>
    <t>Supported Employment-Group</t>
  </si>
  <si>
    <t>Participant-Directed Supported Employment, 1:1</t>
  </si>
  <si>
    <t>Participant-Directed Supported Employment, 1:2</t>
  </si>
  <si>
    <t>Participant-Directed Supported Employment, 1:3</t>
  </si>
  <si>
    <t>Supported Employment-Individual, Job Development</t>
  </si>
  <si>
    <t>Supported Employment-Individual, Job Coaching</t>
  </si>
  <si>
    <t>Work Activity Program, 1:35+</t>
  </si>
  <si>
    <t>Work Activity Program, 1:30-34</t>
  </si>
  <si>
    <t>Work Activity Program, 1:25-29</t>
  </si>
  <si>
    <t>Work Activity Program, 1:20-24</t>
  </si>
  <si>
    <t>Work Activity Program, 1:15-19</t>
  </si>
  <si>
    <t>Work Activity Program, 1:10-14</t>
  </si>
  <si>
    <t>Work Activity Program, 1:9</t>
  </si>
  <si>
    <t>Work Activity Program, 1:8</t>
  </si>
  <si>
    <t>Work Activity Program, 1:7</t>
  </si>
  <si>
    <t>Work Activity Program, 1:6</t>
  </si>
  <si>
    <t>Work Activity Program, 1:5</t>
  </si>
  <si>
    <t>Work Activity Program, 1:4</t>
  </si>
  <si>
    <t>Adaptive Skills Training, Professional, 1:1</t>
  </si>
  <si>
    <t>Adaptive Skills Training, Professional, 1:2</t>
  </si>
  <si>
    <t>Adaptive Skills Training, Professional, 1:3</t>
  </si>
  <si>
    <t>Adaptive Skills Training, Specialist, 1:1</t>
  </si>
  <si>
    <t>Adaptive Skills Training, Specialist, 1:2</t>
  </si>
  <si>
    <t>Adaptive Skills Training, Specialist, 1:3</t>
  </si>
  <si>
    <t>Behavior Analyst, 1:1</t>
  </si>
  <si>
    <t>Behavior Analyst, 1:2</t>
  </si>
  <si>
    <t>Behavior Analyst, 1:3</t>
  </si>
  <si>
    <t>Associate Behavior Analyst, 1:1</t>
  </si>
  <si>
    <t>Associate Behavior Analyst, 1:2</t>
  </si>
  <si>
    <t>Associate Behavior Analyst, 1:3</t>
  </si>
  <si>
    <t>Behavior Management Assistant, 1:1</t>
  </si>
  <si>
    <t>Behavior Management Assistant, 1:2</t>
  </si>
  <si>
    <t>Behavior Management Assistant, 1:3</t>
  </si>
  <si>
    <t>Behavior Technician - Paraprofessional, 1:1</t>
  </si>
  <si>
    <t>Behavior Technician - Paraprofessional, 1:2</t>
  </si>
  <si>
    <t>Behavior Technician - Paraprofessional, 1:3</t>
  </si>
  <si>
    <t>Behavior Management Consultant, 1:1</t>
  </si>
  <si>
    <t>Behavior Management Consultant, 1:2</t>
  </si>
  <si>
    <t>Behavior Management Consultant, 1:3</t>
  </si>
  <si>
    <t>Specialized Therapeutic Services, Professional, Home and Community-Based, 1:1</t>
  </si>
  <si>
    <t>Specialized Therapeutic Services, Professional, Home and Community-Based, 1:2</t>
  </si>
  <si>
    <t>Specialized Therapeutic Services, Professional, Home and Community-Based, 1:3</t>
  </si>
  <si>
    <t>Specialized Therapeutic Services, Assistant, Home and Community-Based, 1:1</t>
  </si>
  <si>
    <t>Specialized Therapeutic Services, Assistant, Home and Community-Based, 1:2</t>
  </si>
  <si>
    <t>Specialized Therapeutic Services, Assistant, Home and Community-Based, 1:3</t>
  </si>
  <si>
    <t>Specialized Therapeutic Services, Professional, Center/Facility Based, 1:1</t>
  </si>
  <si>
    <t>Specialized Therapeutic Services, Professional, Center/Facility Based, 1:2</t>
  </si>
  <si>
    <t>Specialized Therapeutic Services, Professional, Center/Facility Based, 1:3</t>
  </si>
  <si>
    <t>Specialized Therapeutic Services, Assistant, Center/Facility Based, 1:1</t>
  </si>
  <si>
    <t>Specialized Therapeutic Services, Assistant, Center/Facility Based, 1:2</t>
  </si>
  <si>
    <t>Specialized Therapeutic Services, Assistant, Center/Facility Based, 1:3</t>
  </si>
  <si>
    <t>Infant Development Program, Early Intervention Specialist, Home and Community-Based, 1:1</t>
  </si>
  <si>
    <t>Infant Development Program, Early Intervention Specialist, Home and Community-Based, 1:2</t>
  </si>
  <si>
    <t>Infant Development Program, Early Intervention Specialist, Home and Community-Based, 1:3</t>
  </si>
  <si>
    <t>Infant Development Program, Early Intervention Assistant, Home and Community-Based, 1:1</t>
  </si>
  <si>
    <t>Infant Development Program, Early Intervention Assistant, Home and Community-Based, 1:2</t>
  </si>
  <si>
    <t>Infant Development Program, Early Intervention Assistant, Home and Community-Based, 1:3</t>
  </si>
  <si>
    <t>Infant Development Program, PT/OT/SLP, Home and Community-Based, 1:1</t>
  </si>
  <si>
    <t>Infant Development Program, PT/OT/SLP, Home and Community-Based, 1:2</t>
  </si>
  <si>
    <t>Infant Development Program, PT/OT/SLP, Home and Community-Based, 1:3</t>
  </si>
  <si>
    <t>Infant Development Program, PT/OT/SLP Assistant, Home and Community-Based, 1:1</t>
  </si>
  <si>
    <t>Infant Development Program, PT/OT/SLP Assistant, Home and Community-Based, 1:2</t>
  </si>
  <si>
    <t>Infant Development Program, PT/OT/SLP Assistant, Home and Community-Based, 1:3</t>
  </si>
  <si>
    <t>Infant Development Program, Audiologist, Home and Community-Based, 1:1</t>
  </si>
  <si>
    <t>Infant Development Program, Audiologist, Home and Community-Based, 1:2</t>
  </si>
  <si>
    <t>Infant Development Program, Audiologist, Home and Community-Based, 1:3</t>
  </si>
  <si>
    <t>Infant Development Program, Family Therapist, Home and Community-Based, 1:1</t>
  </si>
  <si>
    <t>Infant Development Program, Family Therapist, Home and Community-Based, 1:2</t>
  </si>
  <si>
    <t>Infant Development Program, Family Therapist, Home and Community-Based, 1:3</t>
  </si>
  <si>
    <t>Infant Development Program, Registered Nurse, Home and Community-Based, 1:1</t>
  </si>
  <si>
    <t>Infant Development Program, Registered Nurse, Home and Community-Based, 1:2</t>
  </si>
  <si>
    <t>Infant Development Program, Registered Nurse, Home and Community-Based, 1:3</t>
  </si>
  <si>
    <t>Infant Development Program, Licensed Vocational Nurse, Home and Community-Based, 1:1</t>
  </si>
  <si>
    <t>Infant Development Program, Licensed Vocational Nurse, Home and Community-Based, 1:2</t>
  </si>
  <si>
    <t>Infant Development Program, Licensed Vocational Nurse, Home and Community-Based, 1:3</t>
  </si>
  <si>
    <t>Infant Development Program, Registered Dietician, Home and Community-Based, 1:1</t>
  </si>
  <si>
    <t>Infant Development Program, Registered Dietician, Home and Community-Based, 1:2</t>
  </si>
  <si>
    <t>Infant Development Program, Registered Dietician, Home and Community-Based, 1:3</t>
  </si>
  <si>
    <t>Infant Development Program, Social Worker, Home and Community-Based, 1:1</t>
  </si>
  <si>
    <t>Infant Development Program, Social Worker, Home and Community-Based, 1:2</t>
  </si>
  <si>
    <t>Infant Development Program, Social Worker, Home and Community-Based, 1:3</t>
  </si>
  <si>
    <t>Infant Development Program, Psychologist, Home and Community-Based, 1:1</t>
  </si>
  <si>
    <t>Infant Development Program, Psychologist, Home and Community-Based, 1:2</t>
  </si>
  <si>
    <t>Infant Development Program, Psychologist, Home and Community-Based, 1:3</t>
  </si>
  <si>
    <t>Infant Development Program, Early Intervention Specialist, Center/Facility Based, 1:1</t>
  </si>
  <si>
    <t>Infant Development Program, Early Intervention Specialist, Center/Facility Based, 1:2</t>
  </si>
  <si>
    <t>Infant Development Program, Early Intervention Specialist, Center/Facility Based, 1:3</t>
  </si>
  <si>
    <t>Infant Development Program, Early Intervention Assistant, Center/Facility Based, 1:1</t>
  </si>
  <si>
    <t>Infant Development Program, Early Intervention Assistant, Center/Facility Based, 1:2</t>
  </si>
  <si>
    <t>Infant Development Program, Early Intervention Assistant, Center/Facility Based, 1:3</t>
  </si>
  <si>
    <t>Infant Development Program, Early Intervention Technician, Center/Facility Based, 1:1</t>
  </si>
  <si>
    <t>Infant Development Program, Early Intervention Technician, Center/Facility Based, 1:2</t>
  </si>
  <si>
    <t>Infant Development Program, Early Intervention Technician, Center/Facility Based, 1:3</t>
  </si>
  <si>
    <t>Infant Development Program, PT/OT/SLP, Center/Facility Based, 1:1</t>
  </si>
  <si>
    <t>Infant Development Program, PT/OT/SLP, Center/Facility Based, 1:2</t>
  </si>
  <si>
    <t>Infant Development Program, PT/OT/SLP, Center/Facility Based, 1:3</t>
  </si>
  <si>
    <t>Infant Development Program, PT/OT/SLP Assistant, Center/Facility Based, 1:1</t>
  </si>
  <si>
    <t>Infant Development Program, PT/OT/SLP Assistant, Center/Facility Based, 1:2</t>
  </si>
  <si>
    <t>Infant Development Program, PT/OT/SLP Assistant, Center/Facility Based, 1:3</t>
  </si>
  <si>
    <t>Infant Development Program, Audiologist, Center/Facility Based, 1:1</t>
  </si>
  <si>
    <t>Infant Development Program, Audiologist, Center/Facility Based, 1:2</t>
  </si>
  <si>
    <t>Infant Development Program, Audiologist, Center/Facility Based, 1:3</t>
  </si>
  <si>
    <t>Infant Development Program, Family Therapist, Center/Facility Based, 1:1</t>
  </si>
  <si>
    <t>Infant Development Program, Family Therapist, Center/Facility Based, 1:2</t>
  </si>
  <si>
    <t>Infant Development Program, Family Therapist, Center/Facility Based, 1:3</t>
  </si>
  <si>
    <t>Infant Development Program, Registered Nurse, Center/Facility Based, 1:1</t>
  </si>
  <si>
    <t>Infant Development Program, Registered Nurse, Center/Facility Based, 1:2</t>
  </si>
  <si>
    <t>Infant Development Program, Registered Nurse, Center/Facility Based, 1:3</t>
  </si>
  <si>
    <t>Infant Development Program, Licensed Vocational Nurse, Center/Facility Based, 1:1</t>
  </si>
  <si>
    <t>Infant Development Program, Licensed Vocational Nurse, Center/Facility Based, 1:2</t>
  </si>
  <si>
    <t>Infant Development Program, Licensed Vocational Nurse, Center/Facility Based, 1:3</t>
  </si>
  <si>
    <t>Infant Development Program, Registered Dietician, Center/Facility Based, 1:1</t>
  </si>
  <si>
    <t>Infant Development Program, Registered Dietician, Center/Facility Based, 1:2</t>
  </si>
  <si>
    <t>Infant Development Program, Registered Dietician, Center/Facility Based, 1:3</t>
  </si>
  <si>
    <t>Infant Development Program, Social Worker, Center/Facility Based, 1:1</t>
  </si>
  <si>
    <t>Infant Development Program, Social Worker, Center/Facility Based, 1:2</t>
  </si>
  <si>
    <t>Infant Development Program, Social Worker, Center/Facility Based, 1:3</t>
  </si>
  <si>
    <t>Infant Development Program, Psychologist, Center/Facility Based, 1:1</t>
  </si>
  <si>
    <t>Infant Development Program, Psychologist, Center/Facility Based, 1:2</t>
  </si>
  <si>
    <t>Infant Development Program, Psychologist, Center/Facility Based, 1:3</t>
  </si>
  <si>
    <t>Title</t>
  </si>
  <si>
    <t>Participant-Directed Respite, OT Rate, 1:3</t>
  </si>
  <si>
    <t>Participant-Directed Community-Based Training, OT Rate, 1:3</t>
  </si>
  <si>
    <t>Participant-Directed Community-Based Training, OT Rate, 1:2</t>
  </si>
  <si>
    <t>Participant-Directed Community-Based Training, OT Rate, 1:1</t>
  </si>
  <si>
    <t>Tailored Day Services</t>
  </si>
  <si>
    <t>Supp Emp, Job Development</t>
  </si>
  <si>
    <t>Supp Emp, Job Coaching</t>
  </si>
  <si>
    <t>Infant Development Program,  Early Intervention Technician, Home and Community-Based, 1:1</t>
  </si>
  <si>
    <t>Infant Development Program,  Early Intervention Technician, Home and Community-Based, 1:2</t>
  </si>
  <si>
    <t>Infant Development Program,  Early Intervention Technician, Home and Community-Based, 1:3</t>
  </si>
  <si>
    <t>B&amp;A Baseline Rate</t>
  </si>
  <si>
    <t>SC</t>
  </si>
  <si>
    <t>Final Rate (vendor's costs):</t>
  </si>
  <si>
    <t>062</t>
  </si>
  <si>
    <t>093</t>
  </si>
  <si>
    <t>073</t>
  </si>
  <si>
    <t>091</t>
  </si>
  <si>
    <t>TDS</t>
  </si>
  <si>
    <t>116/117</t>
  </si>
  <si>
    <t>Current B&amp;A Rate:</t>
  </si>
  <si>
    <t>Difference per Unit:</t>
  </si>
  <si>
    <t>Supplies/incentives for Behavioral Plan</t>
  </si>
  <si>
    <t>Percentage Allocation for Full Program Costs</t>
  </si>
  <si>
    <t>Hours per month the supervisor spends on the person in this request</t>
  </si>
  <si>
    <t>Respite, 1:4</t>
  </si>
  <si>
    <t>Respite, 1:5</t>
  </si>
  <si>
    <t>Participant-Directed Respite, 1:4</t>
  </si>
  <si>
    <t>Participant-Directed Respite, 1:5</t>
  </si>
  <si>
    <t>Participant-Directed Respite, OT Rate, 1:4</t>
  </si>
  <si>
    <t>Participant-Directed Respite, OT Rate, 1:5</t>
  </si>
  <si>
    <t>Behavioral Day Services, 1:3</t>
  </si>
  <si>
    <t>Behavioral Day Services, 1:2</t>
  </si>
  <si>
    <t>Medical Day Services, 1:3</t>
  </si>
  <si>
    <t>Medical Day Services, 1:2</t>
  </si>
  <si>
    <t>Supported Employment-Group, 1:8</t>
  </si>
  <si>
    <t>Day Services, 1:10</t>
  </si>
  <si>
    <t>Day Services, 1:9</t>
  </si>
  <si>
    <t>Day Services, 1:8</t>
  </si>
  <si>
    <t>Day Services, 1:7</t>
  </si>
  <si>
    <t>Day Services, 1:6</t>
  </si>
  <si>
    <t>Day Services, 1:5</t>
  </si>
  <si>
    <t>Day Services, 1:4</t>
  </si>
  <si>
    <t>Day Services, 1:3</t>
  </si>
  <si>
    <t>Day Services, 1:2</t>
  </si>
  <si>
    <t>OT</t>
  </si>
  <si>
    <t>Category A</t>
  </si>
  <si>
    <t>Category C</t>
  </si>
  <si>
    <t>Category B</t>
  </si>
  <si>
    <t>Personal Assistance</t>
  </si>
  <si>
    <t>Participant-Directed Personal Assistance</t>
  </si>
  <si>
    <t>Parent Coordinated Personal Assistance</t>
  </si>
  <si>
    <t>Independent Living Program</t>
  </si>
  <si>
    <t>Participant-Directed Independent Living</t>
  </si>
  <si>
    <t>Independent Living Specialist</t>
  </si>
  <si>
    <t>Parent Coordinated Supported Living</t>
  </si>
  <si>
    <t>Supported Living Services</t>
  </si>
  <si>
    <t>Parenting Support Services</t>
  </si>
  <si>
    <t>Respite</t>
  </si>
  <si>
    <r>
      <t>Behavioral Respite</t>
    </r>
    <r>
      <rPr>
        <vertAlign val="superscript"/>
        <sz val="10"/>
        <rFont val="Times New Roman"/>
        <family val="1"/>
      </rPr>
      <t>2</t>
    </r>
  </si>
  <si>
    <t>Participant-Directed Respite</t>
  </si>
  <si>
    <t>Tutor Services</t>
  </si>
  <si>
    <t>Housekeeping</t>
  </si>
  <si>
    <t>Residential Facility - Staff Operated, Line Staff</t>
  </si>
  <si>
    <t>Residential Facility - Owner Operated, Line Staff</t>
  </si>
  <si>
    <r>
      <t>Residential Facility - Staff Operated, Lead Staff</t>
    </r>
    <r>
      <rPr>
        <vertAlign val="superscript"/>
        <sz val="10"/>
        <rFont val="Times New Roman"/>
        <family val="1"/>
      </rPr>
      <t>2</t>
    </r>
  </si>
  <si>
    <r>
      <t>Residential Facility, Level 7, DSPs</t>
    </r>
    <r>
      <rPr>
        <vertAlign val="superscript"/>
        <sz val="10"/>
        <rFont val="Times New Roman"/>
        <family val="1"/>
      </rPr>
      <t>3</t>
    </r>
  </si>
  <si>
    <r>
      <t>Residential Facility, Level 7, Lead DSPs</t>
    </r>
    <r>
      <rPr>
        <vertAlign val="superscript"/>
        <sz val="10"/>
        <rFont val="Times New Roman"/>
        <family val="1"/>
      </rPr>
      <t>2,3</t>
    </r>
  </si>
  <si>
    <r>
      <t>Residential Facility, Level 7, CNAs</t>
    </r>
    <r>
      <rPr>
        <vertAlign val="superscript"/>
        <sz val="10"/>
        <rFont val="Times New Roman"/>
        <family val="1"/>
      </rPr>
      <t>3</t>
    </r>
  </si>
  <si>
    <t>Residential Facility, Level 7, LVNs</t>
  </si>
  <si>
    <t>Residential Facility, Level 7, LPTs</t>
  </si>
  <si>
    <r>
      <t>Residential Facility, Level 7, RBTs</t>
    </r>
    <r>
      <rPr>
        <vertAlign val="superscript"/>
        <sz val="10"/>
        <rFont val="Times New Roman"/>
        <family val="1"/>
      </rPr>
      <t>2,3</t>
    </r>
  </si>
  <si>
    <t>Residential Facility - Staff Operated, Home Administrator, Level 2-3</t>
  </si>
  <si>
    <r>
      <t>Residential Facility - Staff Operated, Home Administrator, Level 4+</t>
    </r>
    <r>
      <rPr>
        <vertAlign val="superscript"/>
        <sz val="10"/>
        <rFont val="Times New Roman"/>
        <family val="1"/>
      </rPr>
      <t>2</t>
    </r>
  </si>
  <si>
    <r>
      <t>Residential Facility for Persons with Special Health Care Needs, DSPs</t>
    </r>
    <r>
      <rPr>
        <vertAlign val="superscript"/>
        <sz val="10"/>
        <rFont val="Times New Roman"/>
        <family val="1"/>
      </rPr>
      <t>3</t>
    </r>
  </si>
  <si>
    <r>
      <t>Residential Facility for Persons with Special Health Care Needs, Lead DSPs</t>
    </r>
    <r>
      <rPr>
        <vertAlign val="superscript"/>
        <sz val="10"/>
        <rFont val="Times New Roman"/>
        <family val="1"/>
      </rPr>
      <t>2,3</t>
    </r>
  </si>
  <si>
    <r>
      <t>Residential Facility for Persons with Special Health Care Needs, CNAs</t>
    </r>
    <r>
      <rPr>
        <vertAlign val="superscript"/>
        <sz val="10"/>
        <rFont val="Times New Roman"/>
        <family val="1"/>
      </rPr>
      <t>3</t>
    </r>
  </si>
  <si>
    <t>Residential Facility for Persons with Special Health Care Needs, LVNs</t>
  </si>
  <si>
    <t>Residential Facility for Persons with Special Health Care Needs, RNs</t>
  </si>
  <si>
    <t>Residential Facility for Persons with Special Health Care Needs, Home Administrator (RN)</t>
  </si>
  <si>
    <t>Residential Facility for Persons with Special Health Care Needs, Home Administrator</t>
  </si>
  <si>
    <t>Day Services</t>
  </si>
  <si>
    <r>
      <t>Behavioral Day Services</t>
    </r>
    <r>
      <rPr>
        <vertAlign val="superscript"/>
        <sz val="10"/>
        <rFont val="Times New Roman"/>
        <family val="1"/>
      </rPr>
      <t>2</t>
    </r>
  </si>
  <si>
    <t>Medical Day Services</t>
  </si>
  <si>
    <t>Medical Day Services, LVNs</t>
  </si>
  <si>
    <t>In-home/Mobile Day Program</t>
  </si>
  <si>
    <t>Participant-Directed Community-Based Training</t>
  </si>
  <si>
    <r>
      <t>Transportation, Company, Supervisor</t>
    </r>
    <r>
      <rPr>
        <vertAlign val="superscript"/>
        <sz val="10"/>
        <rFont val="Times New Roman"/>
        <family val="1"/>
      </rPr>
      <t>2</t>
    </r>
  </si>
  <si>
    <t>Participant-Directed Supported Employment</t>
  </si>
  <si>
    <t>Work Activity Program</t>
  </si>
  <si>
    <t>Specialized Therapeutic Services, Professional</t>
  </si>
  <si>
    <t>Specialized Therapeutic Services, Assistant</t>
  </si>
  <si>
    <t>Adaptive Skills Training, Professional</t>
  </si>
  <si>
    <t>Adaptive Skills Training, Specialist</t>
  </si>
  <si>
    <t>Behavior Analyst</t>
  </si>
  <si>
    <t>Associate Behavior Analyst</t>
  </si>
  <si>
    <t>Behavior Management Assistant</t>
  </si>
  <si>
    <r>
      <t>Behavior Technician - Paraprofessional</t>
    </r>
    <r>
      <rPr>
        <vertAlign val="superscript"/>
        <sz val="10"/>
        <rFont val="Times New Roman"/>
        <family val="1"/>
      </rPr>
      <t>2</t>
    </r>
  </si>
  <si>
    <t>Behavior Management Consultant</t>
  </si>
  <si>
    <t>Infant Development Program, Early Intervention Specialist</t>
  </si>
  <si>
    <t>Infant Development Program, Early Intervention Assistant</t>
  </si>
  <si>
    <t>Infant Development Program, Early Intervention Technician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</si>
  <si>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</si>
  <si>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</si>
  <si>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</si>
  <si>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</si>
  <si>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</si>
  <si>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</si>
  <si>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</si>
  <si>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</si>
  <si>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</si>
  <si>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DSP Supervisor</t>
  </si>
  <si>
    <t>Behavioral Day Services2</t>
  </si>
  <si>
    <t>Behavior Technician - Paraprofessional2</t>
  </si>
  <si>
    <t>Cost Category</t>
  </si>
  <si>
    <t>Multiplier</t>
  </si>
  <si>
    <t>Wage Lookup</t>
  </si>
  <si>
    <t>Base Wage</t>
  </si>
  <si>
    <t>PerSupp1to1</t>
  </si>
  <si>
    <t>PerSupp1to2</t>
  </si>
  <si>
    <t>PerSupp1to3</t>
  </si>
  <si>
    <t>PDPerSupp1to1</t>
  </si>
  <si>
    <t>PDPerSupp1to2</t>
  </si>
  <si>
    <t>PDPerSupp1to3</t>
  </si>
  <si>
    <t>PCPerSupp1to1</t>
  </si>
  <si>
    <t>PCPerSupp1to2</t>
  </si>
  <si>
    <t>PCPerSupp1to3</t>
  </si>
  <si>
    <t>PCPerSupp1to1(OT)</t>
  </si>
  <si>
    <t>PCPerSupp1to2(OT)</t>
  </si>
  <si>
    <t>PCPerSupp1to3(OT)</t>
  </si>
  <si>
    <t>CommLiv1to1</t>
  </si>
  <si>
    <t>CommLiv1to2</t>
  </si>
  <si>
    <t>CommLiv1to3</t>
  </si>
  <si>
    <t>PDCommLiv1to1</t>
  </si>
  <si>
    <t>PDCommLiv1to2</t>
  </si>
  <si>
    <t>PDCommLiv1to3</t>
  </si>
  <si>
    <t>IndLivSpec1to1</t>
  </si>
  <si>
    <t>IndLivSpec1to2</t>
  </si>
  <si>
    <t>IndLivSpec1to3</t>
  </si>
  <si>
    <t>PCSuppLiv1to1</t>
  </si>
  <si>
    <t>PCSuppLiv1to2</t>
  </si>
  <si>
    <t>PCSuppLiv1to3</t>
  </si>
  <si>
    <t>PCSuppLiv1to1(OT)</t>
  </si>
  <si>
    <t>PCSuppLiv1to2(OT)</t>
  </si>
  <si>
    <t>PCSuppLiv1to3(OT)</t>
  </si>
  <si>
    <t>SuppLiv1to1</t>
  </si>
  <si>
    <t>SuppLiv1to2</t>
  </si>
  <si>
    <t>SuppLiv1to3</t>
  </si>
  <si>
    <t>ParentSupp1to1</t>
  </si>
  <si>
    <t>ParentSupp1to2</t>
  </si>
  <si>
    <t>ParentSupp1to3</t>
  </si>
  <si>
    <t>Respite1to1</t>
  </si>
  <si>
    <t>Respite1to2</t>
  </si>
  <si>
    <t>Respite1to3</t>
  </si>
  <si>
    <t>Respite1to4</t>
  </si>
  <si>
    <t>Respite1to5</t>
  </si>
  <si>
    <t>PDRespite1to1</t>
  </si>
  <si>
    <t>PDRespite1to2</t>
  </si>
  <si>
    <t>PDRespite1to3</t>
  </si>
  <si>
    <t>PDRespite1to4</t>
  </si>
  <si>
    <t>PDRespite1to5</t>
  </si>
  <si>
    <t>PDRespite1to1(OT)</t>
  </si>
  <si>
    <t>PDRespite1to2(OT)</t>
  </si>
  <si>
    <t>PDRespite1to3(OT)</t>
  </si>
  <si>
    <t>PDRespite1to4(OT)</t>
  </si>
  <si>
    <t>PDRespite1to5(OT)</t>
  </si>
  <si>
    <t>Tutor1to1</t>
  </si>
  <si>
    <t>Tutor1to2</t>
  </si>
  <si>
    <t>Tutor1to3</t>
  </si>
  <si>
    <t>Homemaker1to1</t>
  </si>
  <si>
    <t>Homemaker1to2</t>
  </si>
  <si>
    <t>Homemaker1to3</t>
  </si>
  <si>
    <t>ProgSuppInHome</t>
  </si>
  <si>
    <t>ProgSuppRes</t>
  </si>
  <si>
    <t>Day10</t>
  </si>
  <si>
    <t>Day9</t>
  </si>
  <si>
    <t>Day8</t>
  </si>
  <si>
    <t>Day7</t>
  </si>
  <si>
    <t>Day6</t>
  </si>
  <si>
    <t>Day5</t>
  </si>
  <si>
    <t>Day4</t>
  </si>
  <si>
    <t>Day3</t>
  </si>
  <si>
    <t>Day2</t>
  </si>
  <si>
    <t>BehDay3</t>
  </si>
  <si>
    <t>BehDay2</t>
  </si>
  <si>
    <t>MedDay3</t>
  </si>
  <si>
    <t>MedDay2</t>
  </si>
  <si>
    <t>DayInHome3</t>
  </si>
  <si>
    <t>DayInHome2</t>
  </si>
  <si>
    <t>DayInHome1</t>
  </si>
  <si>
    <t>PDDay3</t>
  </si>
  <si>
    <t>PDDay2</t>
  </si>
  <si>
    <t>PDDay1</t>
  </si>
  <si>
    <t>PDDay3(OT)</t>
  </si>
  <si>
    <t>PDDay2(OT)</t>
  </si>
  <si>
    <t>PDDay1(OT)</t>
  </si>
  <si>
    <t>ProgSuppDay</t>
  </si>
  <si>
    <t>TransAsst</t>
  </si>
  <si>
    <t>EmpGr</t>
  </si>
  <si>
    <t>PDEmp1to1</t>
  </si>
  <si>
    <t>PDEmp1to2</t>
  </si>
  <si>
    <t>PDEmp1to3</t>
  </si>
  <si>
    <t>SEIndDevHr</t>
  </si>
  <si>
    <t>SEIndCoach</t>
  </si>
  <si>
    <t>WAP35</t>
  </si>
  <si>
    <t>WAP30</t>
  </si>
  <si>
    <t>WAP25</t>
  </si>
  <si>
    <t>WAP20</t>
  </si>
  <si>
    <t>WAP15</t>
  </si>
  <si>
    <t>WAP10</t>
  </si>
  <si>
    <t>WAP9</t>
  </si>
  <si>
    <t>WAP8</t>
  </si>
  <si>
    <t>WAP7</t>
  </si>
  <si>
    <t>WAP6</t>
  </si>
  <si>
    <t>WAP5</t>
  </si>
  <si>
    <t>WAP4</t>
  </si>
  <si>
    <t>605M1to1</t>
  </si>
  <si>
    <t>605M1to2</t>
  </si>
  <si>
    <t>605M1to3</t>
  </si>
  <si>
    <t>605B1to1</t>
  </si>
  <si>
    <t>605B1to2</t>
  </si>
  <si>
    <t>605B1to3</t>
  </si>
  <si>
    <t>BehAnalyst1to1</t>
  </si>
  <si>
    <t>BehAnalyst1to2</t>
  </si>
  <si>
    <t>BehAnalyst1to3</t>
  </si>
  <si>
    <t>AssocBehAnalyst1to1</t>
  </si>
  <si>
    <t>AssocBehAnalyst1to2</t>
  </si>
  <si>
    <t>AssocBehAnalyst1to3</t>
  </si>
  <si>
    <t>BehMgmtAsst1to1</t>
  </si>
  <si>
    <t>BehMgmtAsst1to2</t>
  </si>
  <si>
    <t>BehMgmtAsst1to3</t>
  </si>
  <si>
    <t>BehTech1to1</t>
  </si>
  <si>
    <t>BehTech1to2</t>
  </si>
  <si>
    <t>BehTech1to3</t>
  </si>
  <si>
    <t>BehMgmtConsult1to1</t>
  </si>
  <si>
    <t>BehMgmtConsult1to2</t>
  </si>
  <si>
    <t>BehMgmtConsult1to3</t>
  </si>
  <si>
    <t>11xP1to1</t>
  </si>
  <si>
    <t>11xP1to2</t>
  </si>
  <si>
    <t>11xP1to3</t>
  </si>
  <si>
    <t>11xA1to1</t>
  </si>
  <si>
    <t>11xA1to2</t>
  </si>
  <si>
    <t>11xA1to3</t>
  </si>
  <si>
    <t>11xPF1to1</t>
  </si>
  <si>
    <t>11xPF1to2</t>
  </si>
  <si>
    <t>11xPF1to3</t>
  </si>
  <si>
    <t>11xAF1to1</t>
  </si>
  <si>
    <t>11xAF1to2</t>
  </si>
  <si>
    <t>11xAF1to3</t>
  </si>
  <si>
    <t>InfDevSpecH1to1</t>
  </si>
  <si>
    <t>InfDevSpecH1to2</t>
  </si>
  <si>
    <t>InfDevSpecH1to3</t>
  </si>
  <si>
    <t>InfDevTechH1to1</t>
  </si>
  <si>
    <t>InfDevTechH1to2</t>
  </si>
  <si>
    <t>InfDevTechH1to3</t>
  </si>
  <si>
    <t>EITechH1to1</t>
  </si>
  <si>
    <t>EITechH1to2</t>
  </si>
  <si>
    <t>EITechH1to3</t>
  </si>
  <si>
    <t>InfDevConsH1to1</t>
  </si>
  <si>
    <t>InfDevConsH1to2</t>
  </si>
  <si>
    <t>InfDevConsH1to3</t>
  </si>
  <si>
    <t>InfDevConsAH1to1</t>
  </si>
  <si>
    <t>InfDevConsAH1to2</t>
  </si>
  <si>
    <t>InfDevConsAH1to3</t>
  </si>
  <si>
    <t>InfDevAudH1to1</t>
  </si>
  <si>
    <t>InfDevAudH1to2</t>
  </si>
  <si>
    <t>InfDevAudH1to3</t>
  </si>
  <si>
    <t>InfDevMFTH1to1</t>
  </si>
  <si>
    <t>InfDevMFTH1to2</t>
  </si>
  <si>
    <t>InfDevMFTH1to3</t>
  </si>
  <si>
    <t>InfDevRNH1to1</t>
  </si>
  <si>
    <t>InfDevRNH1to2</t>
  </si>
  <si>
    <t>InfDevRNH1to3</t>
  </si>
  <si>
    <t>InfDevLVNH1to1</t>
  </si>
  <si>
    <t>InfDevLVNH1to2</t>
  </si>
  <si>
    <t>InfDevLVNH1to3</t>
  </si>
  <si>
    <t>InfDevDietH1to1</t>
  </si>
  <si>
    <t>InfDevDietH1to2</t>
  </si>
  <si>
    <t>InfDevDietH1to3</t>
  </si>
  <si>
    <t>InfDevSWH1to1</t>
  </si>
  <si>
    <t>InfDevSWH1to2</t>
  </si>
  <si>
    <t>InfDevSWH1to3</t>
  </si>
  <si>
    <t>InfDevPsyH1to1</t>
  </si>
  <si>
    <t>InfDevPSyH1to2</t>
  </si>
  <si>
    <t>InfDevPSyH1to3</t>
  </si>
  <si>
    <t>InfDevSpecF1to1</t>
  </si>
  <si>
    <t>InfDevSpecF1to2</t>
  </si>
  <si>
    <t>InfDevSpecF1to3</t>
  </si>
  <si>
    <t>InfDevTechF1to1</t>
  </si>
  <si>
    <t>InfDevTechF1to2</t>
  </si>
  <si>
    <t>InfDevTechF1to3</t>
  </si>
  <si>
    <t>EITechF1to1</t>
  </si>
  <si>
    <t>EITechF1to2</t>
  </si>
  <si>
    <t>EITechF1to3</t>
  </si>
  <si>
    <t>InfDevConsF1to1</t>
  </si>
  <si>
    <t>InfDevConsF1to2</t>
  </si>
  <si>
    <t>InfDevConsF1to3</t>
  </si>
  <si>
    <t>InfDevConsAF1to1</t>
  </si>
  <si>
    <t>InfDevConsAF1to2</t>
  </si>
  <si>
    <t>InfDevConsAF1to3</t>
  </si>
  <si>
    <t>InfDevAudF1to1</t>
  </si>
  <si>
    <t>InfDevAudF1to2</t>
  </si>
  <si>
    <t>InfDevAudF1to3</t>
  </si>
  <si>
    <t>InfDevMFTF1to1</t>
  </si>
  <si>
    <t>InfDevMFTF1to2</t>
  </si>
  <si>
    <t>InfDevMFTF1to3</t>
  </si>
  <si>
    <t>InfDevRNF1to1</t>
  </si>
  <si>
    <t>InfDevRNF1to2</t>
  </si>
  <si>
    <t>InfDevRNF1to3</t>
  </si>
  <si>
    <t>InfDevLVNF1to1</t>
  </si>
  <si>
    <t>InfDevLVNF1to2</t>
  </si>
  <si>
    <t>InfDevLVNF1to3</t>
  </si>
  <si>
    <t>InfDevDietF1to1</t>
  </si>
  <si>
    <t>InfDevDietF1to2</t>
  </si>
  <si>
    <t>InfDevDietF1to3</t>
  </si>
  <si>
    <t>InfDevSWF1to1</t>
  </si>
  <si>
    <t>InfDevSWF1to2</t>
  </si>
  <si>
    <t>InfDevSWF1to3</t>
  </si>
  <si>
    <t>InfDevPsyF1to1</t>
  </si>
  <si>
    <t>InfDevPsyF1to2</t>
  </si>
  <si>
    <t>InfDevPsyF1to3</t>
  </si>
  <si>
    <t xml:space="preserve">What percentage of the total program budget is this request? For example, you bill 10,000 hours as an agency, and this individual bills 730. IT is 7.3% of your billing hours. You can also base this on dollar ammount or number of clients. </t>
  </si>
  <si>
    <t>This should be a direct field supervisor. Leave blank for things like parent directed services or supplemental staffing if supervision is itemized below</t>
  </si>
  <si>
    <t>Model</t>
  </si>
  <si>
    <t>Per Hour</t>
  </si>
  <si>
    <t>Rate Model</t>
  </si>
  <si>
    <t>Social Security/FICA, Medicare Tax, Federal Unemployment</t>
  </si>
  <si>
    <r>
      <t xml:space="preserve">How many Hours of paid time off does one </t>
    </r>
    <r>
      <rPr>
        <b/>
        <i/>
        <u/>
        <sz val="12"/>
        <color theme="1"/>
        <rFont val="Aptos Narrow"/>
        <family val="2"/>
        <scheme val="minor"/>
      </rPr>
      <t>full-time equivalent (173.33 hours/month)</t>
    </r>
    <r>
      <rPr>
        <i/>
        <sz val="12"/>
        <color theme="1"/>
        <rFont val="Aptos Narrow"/>
        <family val="2"/>
        <scheme val="minor"/>
      </rPr>
      <t xml:space="preserve"> eployee earn in a month?</t>
    </r>
  </si>
  <si>
    <r>
      <t xml:space="preserve">How many hours per month does a </t>
    </r>
    <r>
      <rPr>
        <b/>
        <i/>
        <u/>
        <sz val="12"/>
        <color theme="1"/>
        <rFont val="Aptos Narrow"/>
        <family val="2"/>
        <scheme val="minor"/>
      </rPr>
      <t>full time equivalent</t>
    </r>
    <r>
      <rPr>
        <i/>
        <sz val="12"/>
        <color theme="1"/>
        <rFont val="Aptos Narrow"/>
        <family val="2"/>
        <scheme val="minor"/>
      </rPr>
      <t xml:space="preserve"> employee work, but not bill for their time? Examples would be off-site trainings, travel time to an individual's home, or program set-up time.</t>
    </r>
  </si>
  <si>
    <t>If overtime does not match the baseline, describe the Health or Safety need for the overtime. The Department may approve a rate with this cost removed</t>
  </si>
  <si>
    <t>Reference: B&amp;A Assumptions (as of 01/01/2026)</t>
  </si>
  <si>
    <r>
      <t xml:space="preserve">Enter the wage </t>
    </r>
    <r>
      <rPr>
        <b/>
        <i/>
        <u/>
        <sz val="12"/>
        <color theme="1"/>
        <rFont val="Aptos Narrow"/>
        <family val="2"/>
        <scheme val="minor"/>
      </rPr>
      <t>you pay now</t>
    </r>
    <r>
      <rPr>
        <i/>
        <sz val="12"/>
        <color theme="1"/>
        <rFont val="Aptos Narrow"/>
        <family val="2"/>
        <scheme val="minor"/>
      </rPr>
      <t xml:space="preserve"> under your current rate. This may be different than the B&amp;A  Wage Assumption.  Enter the wage you need to pay on the right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</si>
</sst>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6" x14ac:knownFonts="1"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name val="MS Sans Serif"/>
      <family val="2"/>
    </font>
    <font>
      <b/>
      <u/>
      <sz val="16"/>
      <color theme="1"/>
      <name val="Aptos Narrow"/>
      <family val="2"/>
      <scheme val="minor"/>
    </font>
    <font>
      <b/>
      <u/>
      <sz val="24"/>
      <color theme="1"/>
      <name val="Aptos Narrow"/>
      <family val="2"/>
      <scheme val="minor"/>
    </font>
    <font>
      <i/>
      <sz val="16"/>
      <color rgb="FFFF0000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sz val="10"/>
      <color theme="1"/>
      <name val="Times New Roman"/>
      <family val="2"/>
    </font>
    <font>
      <sz val="20"/>
      <name val="Times New Roman"/>
      <family val="1"/>
    </font>
    <font>
      <sz val="16"/>
      <color theme="1"/>
      <name val="Aptos Narrow"/>
      <family val="2"/>
      <scheme val="minor"/>
    </font>
    <font>
      <sz val="12"/>
      <color theme="1"/>
      <name val="Arial"/>
      <family val="2"/>
    </font>
    <font>
      <sz val="16"/>
      <color rgb="FFFF000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u/>
      <sz val="16"/>
      <color theme="1"/>
      <name val="Aptos Narrow"/>
      <family val="2"/>
      <scheme val="minor"/>
    </font>
    <font>
      <sz val="20"/>
      <name val="Aptos Narrow"/>
      <family val="2"/>
      <scheme val="minor"/>
    </font>
    <font>
      <sz val="16"/>
      <name val="Aptos Narrow"/>
      <family val="2"/>
      <scheme val="minor"/>
    </font>
    <font>
      <b/>
      <u/>
      <sz val="16"/>
      <name val="Aptos Narrow"/>
      <family val="2"/>
      <scheme val="minor"/>
    </font>
    <font>
      <i/>
      <sz val="10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u/>
      <sz val="16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i/>
      <u/>
      <sz val="12"/>
      <color theme="1"/>
      <name val="Aptos Narrow"/>
      <family val="2"/>
      <scheme val="minor"/>
    </font>
    <font>
      <i/>
      <sz val="16"/>
      <name val="Aptos Narrow"/>
      <family val="2"/>
      <scheme val="minor"/>
    </font>
    <font>
      <b/>
      <i/>
      <u/>
      <sz val="16"/>
      <name val="Aptos Narrow"/>
      <family val="2"/>
      <scheme val="minor"/>
    </font>
    <font>
      <i/>
      <sz val="20"/>
      <name val="Times New Roman"/>
      <family val="1"/>
    </font>
    <font>
      <i/>
      <u/>
      <sz val="16"/>
      <name val="Aptos Narrow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9" fontId="10" fillId="0" borderId="0" applyFont="0" applyFill="0" applyBorder="0" applyAlignment="0" applyProtection="0"/>
    <xf numFmtId="0" fontId="10" fillId="0" borderId="0"/>
    <xf numFmtId="9" fontId="12" fillId="0" borderId="0" applyFont="0" applyFill="0" applyBorder="0" applyAlignment="0" applyProtection="0"/>
    <xf numFmtId="0" fontId="13" fillId="0" borderId="0"/>
    <xf numFmtId="0" fontId="1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 applyAlignment="1">
      <alignment horizontal="center"/>
    </xf>
    <xf numFmtId="49" fontId="0" fillId="0" borderId="0" xfId="0" quotePrefix="1" applyNumberFormat="1"/>
    <xf numFmtId="49" fontId="0" fillId="0" borderId="0" xfId="0" applyNumberFormat="1"/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3" xfId="0" applyBorder="1"/>
    <xf numFmtId="0" fontId="0" fillId="0" borderId="16" xfId="0" applyBorder="1"/>
    <xf numFmtId="164" fontId="0" fillId="0" borderId="17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5" borderId="15" xfId="0" applyNumberFormat="1" applyFill="1" applyBorder="1" applyAlignment="1" applyProtection="1">
      <alignment horizontal="center"/>
      <protection locked="0"/>
    </xf>
    <xf numFmtId="164" fontId="6" fillId="3" borderId="20" xfId="0" applyNumberFormat="1" applyFont="1" applyFill="1" applyBorder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164" fontId="0" fillId="0" borderId="20" xfId="0" applyNumberFormat="1" applyBorder="1" applyAlignment="1">
      <alignment horizontal="center"/>
    </xf>
    <xf numFmtId="164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vertical="center"/>
    </xf>
    <xf numFmtId="9" fontId="0" fillId="5" borderId="12" xfId="4" applyFont="1" applyFill="1" applyBorder="1" applyAlignment="1" applyProtection="1">
      <alignment horizontal="center"/>
      <protection locked="0"/>
    </xf>
    <xf numFmtId="2" fontId="0" fillId="5" borderId="12" xfId="4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0" applyFont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0" fillId="0" borderId="18" xfId="0" applyNumberFormat="1" applyBorder="1" applyAlignment="1">
      <alignment horizontal="center"/>
    </xf>
    <xf numFmtId="0" fontId="9" fillId="0" borderId="0" xfId="0" applyFont="1"/>
    <xf numFmtId="2" fontId="0" fillId="0" borderId="15" xfId="0" applyNumberFormat="1" applyFill="1" applyBorder="1" applyAlignment="1" applyProtection="1">
      <alignment horizontal="center"/>
    </xf>
    <xf numFmtId="2" fontId="0" fillId="5" borderId="15" xfId="0" applyNumberFormat="1" applyFill="1" applyBorder="1" applyAlignment="1" applyProtection="1">
      <alignment horizontal="center"/>
      <protection locked="0"/>
    </xf>
    <xf numFmtId="0" fontId="0" fillId="0" borderId="0" xfId="0" quotePrefix="1"/>
    <xf numFmtId="10" fontId="14" fillId="0" borderId="16" xfId="0" applyNumberFormat="1" applyFont="1" applyFill="1" applyBorder="1" applyAlignment="1" applyProtection="1">
      <alignment horizontal="center"/>
    </xf>
    <xf numFmtId="2" fontId="14" fillId="0" borderId="16" xfId="0" applyNumberFormat="1" applyFont="1" applyFill="1" applyBorder="1" applyAlignment="1" applyProtection="1">
      <alignment horizontal="center"/>
    </xf>
    <xf numFmtId="9" fontId="14" fillId="0" borderId="16" xfId="0" applyNumberFormat="1" applyFont="1" applyFill="1" applyBorder="1" applyAlignment="1" applyProtection="1">
      <alignment horizontal="center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164" fontId="6" fillId="3" borderId="33" xfId="0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164" fontId="6" fillId="3" borderId="20" xfId="4" applyNumberFormat="1" applyFont="1" applyFill="1" applyBorder="1" applyAlignment="1">
      <alignment horizontal="center"/>
    </xf>
    <xf numFmtId="164" fontId="14" fillId="0" borderId="13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18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21" xfId="0" applyFont="1" applyBorder="1"/>
    <xf numFmtId="164" fontId="0" fillId="5" borderId="13" xfId="0" applyNumberFormat="1" applyFont="1" applyFill="1" applyBorder="1" applyAlignment="1" applyProtection="1">
      <alignment horizontal="center"/>
      <protection locked="0"/>
    </xf>
    <xf numFmtId="164" fontId="0" fillId="0" borderId="15" xfId="0" applyNumberFormat="1" applyFont="1" applyBorder="1" applyAlignment="1">
      <alignment horizontal="center"/>
    </xf>
    <xf numFmtId="0" fontId="0" fillId="0" borderId="0" xfId="0" applyFont="1"/>
    <xf numFmtId="0" fontId="0" fillId="0" borderId="22" xfId="0" applyFont="1" applyBorder="1"/>
    <xf numFmtId="10" fontId="0" fillId="0" borderId="16" xfId="0" applyNumberFormat="1" applyFont="1" applyFill="1" applyBorder="1" applyAlignment="1" applyProtection="1">
      <alignment horizontal="center"/>
    </xf>
    <xf numFmtId="164" fontId="0" fillId="0" borderId="17" xfId="0" applyNumberFormat="1" applyFont="1" applyBorder="1" applyAlignment="1">
      <alignment horizontal="center"/>
    </xf>
    <xf numFmtId="10" fontId="0" fillId="5" borderId="16" xfId="0" applyNumberFormat="1" applyFont="1" applyFill="1" applyBorder="1" applyAlignment="1" applyProtection="1">
      <alignment horizontal="center"/>
      <protection locked="0"/>
    </xf>
    <xf numFmtId="2" fontId="0" fillId="5" borderId="16" xfId="0" applyNumberFormat="1" applyFont="1" applyFill="1" applyBorder="1" applyAlignment="1" applyProtection="1">
      <alignment horizontal="center"/>
      <protection locked="0"/>
    </xf>
    <xf numFmtId="0" fontId="0" fillId="0" borderId="23" xfId="0" applyFont="1" applyBorder="1"/>
    <xf numFmtId="164" fontId="0" fillId="0" borderId="18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13" xfId="0" applyFont="1" applyBorder="1"/>
    <xf numFmtId="0" fontId="0" fillId="0" borderId="0" xfId="0" applyFont="1" applyFill="1" applyBorder="1" applyAlignment="1" applyProtection="1">
      <protection locked="0"/>
    </xf>
    <xf numFmtId="0" fontId="0" fillId="0" borderId="16" xfId="0" applyFont="1" applyBorder="1"/>
    <xf numFmtId="49" fontId="0" fillId="0" borderId="0" xfId="0" quotePrefix="1" applyNumberFormat="1" applyFont="1" applyFill="1" applyBorder="1" applyAlignment="1" applyProtection="1">
      <protection locked="0"/>
    </xf>
    <xf numFmtId="0" fontId="0" fillId="0" borderId="18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4" borderId="14" xfId="0" applyNumberFormat="1" applyFont="1" applyFill="1" applyBorder="1" applyAlignment="1" applyProtection="1">
      <alignment horizontal="center"/>
      <protection locked="0"/>
    </xf>
    <xf numFmtId="10" fontId="0" fillId="0" borderId="12" xfId="0" applyNumberFormat="1" applyFont="1" applyFill="1" applyBorder="1" applyAlignment="1">
      <alignment horizontal="center"/>
    </xf>
    <xf numFmtId="10" fontId="0" fillId="4" borderId="12" xfId="0" applyNumberFormat="1" applyFont="1" applyFill="1" applyBorder="1" applyAlignment="1" applyProtection="1">
      <alignment horizontal="center"/>
      <protection locked="0"/>
    </xf>
    <xf numFmtId="164" fontId="0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ont="1"/>
    <xf numFmtId="9" fontId="0" fillId="4" borderId="12" xfId="0" applyNumberFormat="1" applyFont="1" applyFill="1" applyBorder="1" applyAlignment="1" applyProtection="1">
      <alignment horizontal="center"/>
      <protection locked="0"/>
    </xf>
    <xf numFmtId="2" fontId="0" fillId="4" borderId="12" xfId="0" applyNumberFormat="1" applyFont="1" applyFill="1" applyBorder="1" applyAlignment="1" applyProtection="1">
      <alignment horizontal="center"/>
      <protection locked="0"/>
    </xf>
    <xf numFmtId="164" fontId="0" fillId="0" borderId="12" xfId="0" applyNumberFormat="1" applyFont="1" applyBorder="1" applyAlignment="1">
      <alignment horizontal="center"/>
    </xf>
    <xf numFmtId="2" fontId="0" fillId="0" borderId="12" xfId="0" applyNumberFormat="1" applyFont="1" applyFill="1" applyBorder="1" applyAlignment="1" applyProtection="1">
      <alignment horizontal="center"/>
    </xf>
    <xf numFmtId="0" fontId="0" fillId="0" borderId="17" xfId="0" applyFont="1" applyBorder="1" applyAlignment="1">
      <alignment horizontal="center"/>
    </xf>
    <xf numFmtId="0" fontId="0" fillId="0" borderId="31" xfId="0" applyFont="1" applyBorder="1"/>
    <xf numFmtId="2" fontId="0" fillId="0" borderId="32" xfId="0" applyNumberFormat="1" applyFont="1" applyFill="1" applyBorder="1" applyAlignment="1" applyProtection="1">
      <alignment horizontal="center"/>
    </xf>
    <xf numFmtId="164" fontId="0" fillId="0" borderId="33" xfId="0" applyNumberFormat="1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2" fontId="0" fillId="5" borderId="12" xfId="0" applyNumberFormat="1" applyFont="1" applyFill="1" applyBorder="1" applyAlignment="1" applyProtection="1">
      <alignment horizontal="center"/>
      <protection locked="0"/>
    </xf>
    <xf numFmtId="2" fontId="0" fillId="0" borderId="17" xfId="0" applyNumberFormat="1" applyFont="1" applyBorder="1" applyAlignment="1">
      <alignment horizontal="center"/>
    </xf>
    <xf numFmtId="0" fontId="0" fillId="0" borderId="18" xfId="0" applyFont="1" applyFill="1" applyBorder="1"/>
    <xf numFmtId="2" fontId="0" fillId="0" borderId="19" xfId="0" applyNumberFormat="1" applyFont="1" applyFill="1" applyBorder="1" applyAlignment="1" applyProtection="1">
      <alignment horizontal="center"/>
    </xf>
    <xf numFmtId="0" fontId="0" fillId="5" borderId="13" xfId="0" applyFont="1" applyFill="1" applyBorder="1" applyProtection="1">
      <protection locked="0"/>
    </xf>
    <xf numFmtId="164" fontId="0" fillId="5" borderId="14" xfId="0" applyNumberFormat="1" applyFont="1" applyFill="1" applyBorder="1" applyAlignment="1" applyProtection="1">
      <alignment horizontal="center"/>
      <protection locked="0"/>
    </xf>
    <xf numFmtId="0" fontId="0" fillId="5" borderId="16" xfId="0" applyFont="1" applyFill="1" applyBorder="1" applyProtection="1">
      <protection locked="0"/>
    </xf>
    <xf numFmtId="164" fontId="0" fillId="5" borderId="12" xfId="0" applyNumberFormat="1" applyFont="1" applyFill="1" applyBorder="1" applyAlignment="1" applyProtection="1">
      <alignment horizontal="center"/>
      <protection locked="0"/>
    </xf>
    <xf numFmtId="164" fontId="0" fillId="0" borderId="20" xfId="0" applyNumberFormat="1" applyFont="1" applyBorder="1" applyAlignment="1">
      <alignment horizontal="center"/>
    </xf>
    <xf numFmtId="164" fontId="0" fillId="5" borderId="17" xfId="0" applyNumberFormat="1" applyFont="1" applyFill="1" applyBorder="1" applyAlignment="1" applyProtection="1">
      <alignment horizontal="center"/>
      <protection locked="0"/>
    </xf>
    <xf numFmtId="0" fontId="0" fillId="0" borderId="24" xfId="0" applyFont="1" applyBorder="1"/>
    <xf numFmtId="0" fontId="0" fillId="0" borderId="14" xfId="0" applyFont="1" applyBorder="1" applyAlignment="1">
      <alignment horizontal="center"/>
    </xf>
    <xf numFmtId="0" fontId="0" fillId="0" borderId="25" xfId="0" applyFont="1" applyBorder="1"/>
    <xf numFmtId="1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12" xfId="0" applyFont="1" applyBorder="1" applyAlignment="1">
      <alignment horizontal="center"/>
    </xf>
    <xf numFmtId="0" fontId="0" fillId="0" borderId="26" xfId="0" applyFont="1" applyFill="1" applyBorder="1"/>
    <xf numFmtId="0" fontId="0" fillId="0" borderId="19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20" fillId="0" borderId="0" xfId="1" applyFont="1" applyFill="1" applyBorder="1" applyAlignment="1">
      <alignment horizontal="center" vertical="center" textRotation="90" wrapText="1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5" borderId="15" xfId="0" applyNumberFormat="1" applyFont="1" applyFill="1" applyBorder="1" applyAlignment="1" applyProtection="1">
      <alignment horizontal="center"/>
      <protection locked="0"/>
    </xf>
    <xf numFmtId="0" fontId="21" fillId="0" borderId="0" xfId="0" applyFont="1"/>
    <xf numFmtId="164" fontId="0" fillId="0" borderId="0" xfId="0" quotePrefix="1" applyNumberFormat="1"/>
    <xf numFmtId="164" fontId="6" fillId="0" borderId="20" xfId="0" applyNumberFormat="1" applyFont="1" applyBorder="1" applyAlignment="1">
      <alignment horizontal="center"/>
    </xf>
    <xf numFmtId="164" fontId="0" fillId="0" borderId="20" xfId="0" applyNumberFormat="1" applyFont="1" applyFill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0" fillId="0" borderId="50" xfId="0" applyNumberFormat="1" applyFill="1" applyBorder="1" applyAlignment="1" applyProtection="1">
      <alignment horizontal="center"/>
    </xf>
    <xf numFmtId="0" fontId="22" fillId="0" borderId="0" xfId="0" applyFont="1"/>
    <xf numFmtId="49" fontId="6" fillId="0" borderId="0" xfId="0" applyNumberFormat="1" applyFont="1"/>
    <xf numFmtId="164" fontId="2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9" fontId="0" fillId="0" borderId="16" xfId="0" applyNumberFormat="1" applyFont="1" applyFill="1" applyBorder="1" applyAlignment="1" applyProtection="1">
      <alignment horizontal="center"/>
    </xf>
    <xf numFmtId="0" fontId="21" fillId="0" borderId="18" xfId="0" applyFont="1" applyBorder="1"/>
    <xf numFmtId="0" fontId="21" fillId="0" borderId="0" xfId="0" applyFont="1" applyAlignment="1">
      <alignment horizontal="center"/>
    </xf>
    <xf numFmtId="164" fontId="24" fillId="3" borderId="51" xfId="0" applyNumberFormat="1" applyFont="1" applyFill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10" fontId="0" fillId="5" borderId="40" xfId="0" applyNumberFormat="1" applyFont="1" applyFill="1" applyBorder="1" applyAlignment="1" applyProtection="1">
      <alignment horizontal="center"/>
      <protection locked="0"/>
    </xf>
    <xf numFmtId="10" fontId="6" fillId="0" borderId="0" xfId="0" applyNumberFormat="1" applyFont="1" applyFill="1" applyBorder="1" applyAlignment="1" applyProtection="1">
      <alignment horizontal="center"/>
    </xf>
    <xf numFmtId="164" fontId="0" fillId="0" borderId="2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0" fillId="4" borderId="21" xfId="0" applyNumberFormat="1" applyFont="1" applyFill="1" applyBorder="1" applyAlignment="1" applyProtection="1">
      <alignment horizontal="center"/>
      <protection locked="0"/>
    </xf>
    <xf numFmtId="164" fontId="2" fillId="0" borderId="23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1" fillId="3" borderId="0" xfId="0" applyFont="1" applyFill="1"/>
    <xf numFmtId="0" fontId="2" fillId="0" borderId="0" xfId="0" applyFont="1"/>
    <xf numFmtId="0" fontId="25" fillId="0" borderId="48" xfId="8" applyFont="1" applyBorder="1" applyAlignment="1">
      <alignment horizontal="center" textRotation="90" wrapText="1"/>
    </xf>
    <xf numFmtId="0" fontId="25" fillId="0" borderId="48" xfId="8" applyFont="1" applyBorder="1" applyAlignment="1">
      <alignment horizontal="center" textRotation="90" wrapText="1" readingOrder="1"/>
    </xf>
    <xf numFmtId="2" fontId="0" fillId="0" borderId="0" xfId="0" applyNumberFormat="1"/>
    <xf numFmtId="10" fontId="0" fillId="0" borderId="0" xfId="0" applyNumberFormat="1"/>
    <xf numFmtId="2" fontId="21" fillId="0" borderId="0" xfId="0" applyNumberFormat="1" applyFont="1"/>
    <xf numFmtId="164" fontId="21" fillId="0" borderId="0" xfId="0" applyNumberFormat="1" applyFont="1" applyAlignment="1">
      <alignment horizontal="center"/>
    </xf>
    <xf numFmtId="164" fontId="27" fillId="0" borderId="0" xfId="0" applyNumberFormat="1" applyFont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164" fontId="28" fillId="0" borderId="0" xfId="0" applyNumberFormat="1" applyFont="1" applyBorder="1"/>
    <xf numFmtId="0" fontId="24" fillId="0" borderId="0" xfId="0" applyFont="1" applyAlignment="1"/>
    <xf numFmtId="0" fontId="11" fillId="0" borderId="55" xfId="1" applyFont="1" applyBorder="1" applyAlignment="1">
      <alignment vertical="center" textRotation="90" wrapText="1"/>
    </xf>
    <xf numFmtId="0" fontId="21" fillId="0" borderId="56" xfId="0" applyFont="1" applyBorder="1"/>
    <xf numFmtId="164" fontId="21" fillId="0" borderId="56" xfId="0" applyNumberFormat="1" applyFont="1" applyBorder="1" applyAlignment="1">
      <alignment horizontal="center"/>
    </xf>
    <xf numFmtId="164" fontId="24" fillId="0" borderId="57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3" borderId="58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164" fontId="31" fillId="0" borderId="61" xfId="0" applyNumberFormat="1" applyFont="1" applyFill="1" applyBorder="1" applyAlignment="1" applyProtection="1">
      <alignment horizontal="center"/>
    </xf>
    <xf numFmtId="164" fontId="31" fillId="0" borderId="62" xfId="0" applyNumberFormat="1" applyFont="1" applyBorder="1" applyAlignment="1">
      <alignment horizontal="center"/>
    </xf>
    <xf numFmtId="10" fontId="31" fillId="0" borderId="12" xfId="0" applyNumberFormat="1" applyFont="1" applyFill="1" applyBorder="1" applyAlignment="1" applyProtection="1">
      <alignment horizontal="center"/>
    </xf>
    <xf numFmtId="164" fontId="31" fillId="0" borderId="63" xfId="0" applyNumberFormat="1" applyFont="1" applyBorder="1" applyAlignment="1">
      <alignment horizontal="center"/>
    </xf>
    <xf numFmtId="2" fontId="31" fillId="0" borderId="12" xfId="0" applyNumberFormat="1" applyFont="1" applyFill="1" applyBorder="1" applyAlignment="1" applyProtection="1">
      <alignment horizontal="center"/>
    </xf>
    <xf numFmtId="9" fontId="31" fillId="0" borderId="64" xfId="0" applyNumberFormat="1" applyFont="1" applyFill="1" applyBorder="1" applyAlignment="1" applyProtection="1">
      <alignment horizontal="center"/>
    </xf>
    <xf numFmtId="164" fontId="31" fillId="0" borderId="65" xfId="0" applyNumberFormat="1" applyFont="1" applyBorder="1" applyAlignment="1">
      <alignment horizontal="center"/>
    </xf>
    <xf numFmtId="0" fontId="31" fillId="0" borderId="69" xfId="0" applyFont="1" applyBorder="1"/>
    <xf numFmtId="0" fontId="31" fillId="0" borderId="25" xfId="0" applyFont="1" applyBorder="1"/>
    <xf numFmtId="0" fontId="31" fillId="0" borderId="70" xfId="0" applyFont="1" applyBorder="1"/>
    <xf numFmtId="0" fontId="34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9" fontId="0" fillId="5" borderId="22" xfId="4" applyFont="1" applyFill="1" applyBorder="1" applyAlignment="1" applyProtection="1">
      <alignment horizontal="center"/>
      <protection locked="0"/>
    </xf>
    <xf numFmtId="0" fontId="33" fillId="0" borderId="71" xfId="1" applyFont="1" applyBorder="1" applyAlignment="1">
      <alignment horizontal="center" vertical="center" textRotation="90" wrapText="1"/>
    </xf>
    <xf numFmtId="0" fontId="33" fillId="0" borderId="54" xfId="1" applyFont="1" applyBorder="1" applyAlignment="1">
      <alignment horizontal="center" vertical="center" textRotation="90" wrapText="1"/>
    </xf>
    <xf numFmtId="0" fontId="33" fillId="0" borderId="53" xfId="1" applyFont="1" applyBorder="1" applyAlignment="1">
      <alignment horizontal="center" vertical="center" textRotation="90" wrapText="1"/>
    </xf>
    <xf numFmtId="0" fontId="32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 textRotation="90" wrapText="1"/>
    </xf>
    <xf numFmtId="0" fontId="11" fillId="0" borderId="22" xfId="1" applyFont="1" applyBorder="1" applyAlignment="1">
      <alignment horizontal="center" vertical="center" textRotation="90" wrapText="1"/>
    </xf>
    <xf numFmtId="0" fontId="11" fillId="0" borderId="23" xfId="1" applyFont="1" applyBorder="1" applyAlignment="1">
      <alignment horizontal="center" vertical="center" textRotation="90" wrapText="1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12" xfId="0" quotePrefix="1" applyNumberFormat="1" applyFill="1" applyBorder="1" applyAlignment="1" applyProtection="1">
      <alignment horizontal="center"/>
      <protection locked="0"/>
    </xf>
    <xf numFmtId="0" fontId="0" fillId="5" borderId="17" xfId="0" quotePrefix="1" applyNumberFormat="1" applyFill="1" applyBorder="1" applyAlignment="1" applyProtection="1">
      <alignment horizontal="center"/>
      <protection locked="0"/>
    </xf>
    <xf numFmtId="0" fontId="0" fillId="0" borderId="28" xfId="0" applyNumberFormat="1" applyFill="1" applyBorder="1" applyAlignment="1" applyProtection="1">
      <alignment horizontal="center"/>
    </xf>
    <xf numFmtId="0" fontId="0" fillId="0" borderId="46" xfId="0" applyNumberFormat="1" applyFill="1" applyBorder="1" applyAlignment="1" applyProtection="1">
      <alignment horizontal="center"/>
    </xf>
    <xf numFmtId="0" fontId="0" fillId="0" borderId="29" xfId="0" applyNumberFormat="1" applyFill="1" applyBorder="1" applyAlignment="1" applyProtection="1">
      <alignment horizontal="center"/>
    </xf>
    <xf numFmtId="164" fontId="0" fillId="2" borderId="12" xfId="0" applyNumberFormat="1" applyFill="1" applyBorder="1" applyAlignment="1" applyProtection="1">
      <alignment horizontal="center"/>
    </xf>
    <xf numFmtId="164" fontId="0" fillId="2" borderId="17" xfId="0" applyNumberFormat="1" applyFill="1" applyBorder="1" applyAlignment="1" applyProtection="1">
      <alignment horizontal="center"/>
    </xf>
    <xf numFmtId="164" fontId="21" fillId="5" borderId="19" xfId="0" applyNumberFormat="1" applyFont="1" applyFill="1" applyBorder="1" applyAlignment="1" applyProtection="1">
      <alignment horizontal="center"/>
      <protection locked="0"/>
    </xf>
    <xf numFmtId="164" fontId="21" fillId="5" borderId="20" xfId="0" applyNumberFormat="1" applyFont="1" applyFill="1" applyBorder="1" applyAlignment="1" applyProtection="1">
      <alignment horizontal="center"/>
      <protection locked="0"/>
    </xf>
    <xf numFmtId="0" fontId="11" fillId="0" borderId="34" xfId="1" applyFont="1" applyBorder="1" applyAlignment="1">
      <alignment horizontal="center" vertical="center" textRotation="90" wrapText="1"/>
    </xf>
    <xf numFmtId="0" fontId="11" fillId="0" borderId="35" xfId="1" applyFont="1" applyBorder="1" applyAlignment="1">
      <alignment horizontal="center" vertical="center" textRotation="90" wrapText="1"/>
    </xf>
    <xf numFmtId="0" fontId="11" fillId="0" borderId="36" xfId="1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9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41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42" xfId="0" applyFill="1" applyBorder="1" applyAlignment="1" applyProtection="1">
      <alignment horizontal="left" vertical="top" wrapText="1"/>
      <protection locked="0"/>
    </xf>
    <xf numFmtId="0" fontId="31" fillId="0" borderId="66" xfId="0" applyFont="1" applyBorder="1" applyAlignment="1">
      <alignment horizontal="center"/>
    </xf>
    <xf numFmtId="0" fontId="31" fillId="0" borderId="67" xfId="0" applyFont="1" applyBorder="1" applyAlignment="1">
      <alignment horizontal="center"/>
    </xf>
    <xf numFmtId="0" fontId="31" fillId="0" borderId="68" xfId="0" applyFont="1" applyBorder="1" applyAlignment="1">
      <alignment horizontal="center"/>
    </xf>
    <xf numFmtId="0" fontId="0" fillId="0" borderId="6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0" fillId="0" borderId="1" xfId="1" applyFont="1" applyBorder="1" applyAlignment="1">
      <alignment horizontal="center" vertical="center" textRotation="90" wrapText="1"/>
    </xf>
    <xf numFmtId="0" fontId="20" fillId="0" borderId="3" xfId="1" applyFont="1" applyBorder="1" applyAlignment="1">
      <alignment horizontal="center" vertical="center" textRotation="90" wrapText="1"/>
    </xf>
    <xf numFmtId="0" fontId="20" fillId="0" borderId="4" xfId="1" applyFont="1" applyBorder="1" applyAlignment="1">
      <alignment horizontal="center" vertical="center" textRotation="90" wrapText="1"/>
    </xf>
    <xf numFmtId="0" fontId="0" fillId="5" borderId="45" xfId="0" applyFill="1" applyBorder="1" applyAlignment="1" applyProtection="1">
      <alignment horizontal="center" vertical="top" wrapText="1"/>
      <protection locked="0"/>
    </xf>
    <xf numFmtId="0" fontId="0" fillId="5" borderId="37" xfId="0" applyFill="1" applyBorder="1" applyAlignment="1" applyProtection="1">
      <alignment horizontal="center" vertical="top" wrapText="1"/>
      <protection locked="0"/>
    </xf>
    <xf numFmtId="0" fontId="0" fillId="5" borderId="38" xfId="0" applyFill="1" applyBorder="1" applyAlignment="1" applyProtection="1">
      <alignment horizontal="center" vertical="top" wrapText="1"/>
      <protection locked="0"/>
    </xf>
    <xf numFmtId="0" fontId="0" fillId="5" borderId="16" xfId="0" applyFill="1" applyBorder="1" applyAlignment="1" applyProtection="1">
      <alignment horizontal="center" vertical="top" wrapText="1"/>
      <protection locked="0"/>
    </xf>
    <xf numFmtId="0" fontId="0" fillId="5" borderId="12" xfId="0" applyFill="1" applyBorder="1" applyAlignment="1" applyProtection="1">
      <alignment horizontal="center" vertical="top" wrapText="1"/>
      <protection locked="0"/>
    </xf>
    <xf numFmtId="0" fontId="0" fillId="5" borderId="17" xfId="0" applyFill="1" applyBorder="1" applyAlignment="1" applyProtection="1">
      <alignment horizontal="center" vertical="top" wrapText="1"/>
      <protection locked="0"/>
    </xf>
    <xf numFmtId="0" fontId="0" fillId="5" borderId="18" xfId="0" applyFill="1" applyBorder="1" applyAlignment="1" applyProtection="1">
      <alignment horizontal="center" vertical="top" wrapText="1"/>
      <protection locked="0"/>
    </xf>
    <xf numFmtId="0" fontId="0" fillId="5" borderId="19" xfId="0" applyFill="1" applyBorder="1" applyAlignment="1" applyProtection="1">
      <alignment horizontal="center" vertical="top" wrapText="1"/>
      <protection locked="0"/>
    </xf>
    <xf numFmtId="0" fontId="0" fillId="5" borderId="20" xfId="0" applyFill="1" applyBorder="1" applyAlignment="1" applyProtection="1">
      <alignment horizontal="center" vertical="top" wrapText="1"/>
      <protection locked="0"/>
    </xf>
    <xf numFmtId="0" fontId="11" fillId="0" borderId="47" xfId="1" applyFont="1" applyBorder="1" applyAlignment="1">
      <alignment horizontal="center" vertical="center" textRotation="90" wrapText="1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0" borderId="12" xfId="0" quotePrefix="1" applyNumberFormat="1" applyFill="1" applyBorder="1" applyAlignment="1" applyProtection="1">
      <alignment horizontal="center"/>
    </xf>
    <xf numFmtId="0" fontId="0" fillId="0" borderId="17" xfId="0" quotePrefix="1" applyNumberFormat="1" applyFill="1" applyBorder="1" applyAlignment="1" applyProtection="1">
      <alignment horizontal="center"/>
    </xf>
    <xf numFmtId="164" fontId="14" fillId="0" borderId="19" xfId="0" applyNumberFormat="1" applyFont="1" applyFill="1" applyBorder="1" applyAlignment="1" applyProtection="1">
      <alignment horizontal="center"/>
    </xf>
    <xf numFmtId="164" fontId="14" fillId="0" borderId="20" xfId="0" applyNumberFormat="1" applyFont="1" applyFill="1" applyBorder="1" applyAlignment="1" applyProtection="1">
      <alignment horizontal="center"/>
    </xf>
    <xf numFmtId="2" fontId="0" fillId="0" borderId="12" xfId="0" applyNumberForma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left" vertical="top" wrapText="1"/>
    </xf>
    <xf numFmtId="0" fontId="0" fillId="0" borderId="39" xfId="0" applyFill="1" applyBorder="1" applyAlignment="1" applyProtection="1">
      <alignment horizontal="left" vertical="top" wrapText="1"/>
    </xf>
    <xf numFmtId="0" fontId="0" fillId="0" borderId="3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41" xfId="0" applyFill="1" applyBorder="1" applyAlignment="1" applyProtection="1">
      <alignment horizontal="left" vertical="top" wrapText="1"/>
    </xf>
    <xf numFmtId="0" fontId="0" fillId="0" borderId="4" xfId="0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42" xfId="0" applyFill="1" applyBorder="1" applyAlignment="1" applyProtection="1">
      <alignment horizontal="left" vertical="top" wrapText="1"/>
    </xf>
    <xf numFmtId="164" fontId="0" fillId="0" borderId="22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center" textRotation="90" wrapText="1"/>
    </xf>
    <xf numFmtId="0" fontId="11" fillId="0" borderId="3" xfId="1" applyFont="1" applyBorder="1" applyAlignment="1">
      <alignment horizontal="center" vertical="center" textRotation="90" wrapText="1"/>
    </xf>
    <xf numFmtId="0" fontId="11" fillId="0" borderId="4" xfId="1" applyFont="1" applyBorder="1" applyAlignment="1">
      <alignment horizontal="center" vertical="center" textRotation="90" wrapText="1"/>
    </xf>
    <xf numFmtId="164" fontId="0" fillId="0" borderId="21" xfId="0" applyNumberFormat="1" applyFill="1" applyBorder="1" applyAlignment="1" applyProtection="1">
      <alignment horizontal="center"/>
    </xf>
    <xf numFmtId="164" fontId="0" fillId="0" borderId="24" xfId="0" applyNumberForma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28" xfId="0" applyFont="1" applyFill="1" applyBorder="1" applyAlignment="1" applyProtection="1">
      <alignment horizontal="center"/>
      <protection locked="0"/>
    </xf>
    <xf numFmtId="0" fontId="0" fillId="5" borderId="29" xfId="0" applyFont="1" applyFill="1" applyBorder="1" applyAlignment="1" applyProtection="1">
      <alignment horizontal="center"/>
      <protection locked="0"/>
    </xf>
    <xf numFmtId="0" fontId="0" fillId="5" borderId="28" xfId="0" quotePrefix="1" applyNumberFormat="1" applyFont="1" applyFill="1" applyBorder="1" applyAlignment="1" applyProtection="1">
      <alignment horizontal="center"/>
      <protection locked="0"/>
    </xf>
    <xf numFmtId="0" fontId="0" fillId="5" borderId="29" xfId="0" quotePrefix="1" applyNumberFormat="1" applyFont="1" applyFill="1" applyBorder="1" applyAlignment="1" applyProtection="1">
      <alignment horizontal="center"/>
      <protection locked="0"/>
    </xf>
    <xf numFmtId="0" fontId="0" fillId="5" borderId="27" xfId="0" applyFont="1" applyFill="1" applyBorder="1" applyAlignment="1" applyProtection="1">
      <alignment horizontal="center"/>
      <protection locked="0"/>
    </xf>
    <xf numFmtId="0" fontId="0" fillId="5" borderId="30" xfId="0" applyFont="1" applyFill="1" applyBorder="1" applyAlignment="1" applyProtection="1">
      <alignment horizontal="center"/>
      <protection locked="0"/>
    </xf>
    <xf numFmtId="164" fontId="0" fillId="4" borderId="28" xfId="0" applyNumberFormat="1" applyFont="1" applyFill="1" applyBorder="1" applyAlignment="1" applyProtection="1">
      <alignment horizontal="center"/>
      <protection locked="0"/>
    </xf>
    <xf numFmtId="164" fontId="0" fillId="4" borderId="29" xfId="0" applyNumberFormat="1" applyFont="1" applyFill="1" applyBorder="1" applyAlignment="1" applyProtection="1">
      <alignment horizontal="center"/>
      <protection locked="0"/>
    </xf>
    <xf numFmtId="0" fontId="18" fillId="0" borderId="4" xfId="6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0" fillId="0" borderId="9" xfId="1" applyFont="1" applyBorder="1" applyAlignment="1">
      <alignment horizontal="center" vertical="center" textRotation="90" wrapText="1"/>
    </xf>
    <xf numFmtId="0" fontId="20" fillId="0" borderId="10" xfId="1" applyFont="1" applyBorder="1" applyAlignment="1">
      <alignment horizontal="center" vertical="center" textRotation="90" wrapText="1"/>
    </xf>
    <xf numFmtId="0" fontId="20" fillId="0" borderId="11" xfId="1" applyFont="1" applyBorder="1" applyAlignment="1">
      <alignment horizontal="center" vertical="center" textRotation="90" wrapText="1"/>
    </xf>
    <xf numFmtId="2" fontId="0" fillId="4" borderId="43" xfId="0" applyNumberFormat="1" applyFont="1" applyFill="1" applyBorder="1" applyAlignment="1" applyProtection="1">
      <alignment horizontal="center"/>
      <protection locked="0"/>
    </xf>
    <xf numFmtId="0" fontId="0" fillId="4" borderId="44" xfId="0" applyFont="1" applyFill="1" applyBorder="1" applyAlignment="1" applyProtection="1">
      <alignment horizontal="center"/>
      <protection locked="0"/>
    </xf>
    <xf numFmtId="0" fontId="0" fillId="0" borderId="28" xfId="0" quotePrefix="1" applyNumberFormat="1" applyFont="1" applyFill="1" applyBorder="1" applyAlignment="1" applyProtection="1">
      <alignment horizontal="center"/>
    </xf>
    <xf numFmtId="0" fontId="0" fillId="0" borderId="29" xfId="0" quotePrefix="1" applyNumberFormat="1" applyFont="1" applyFill="1" applyBorder="1" applyAlignment="1" applyProtection="1">
      <alignment horizontal="center"/>
    </xf>
    <xf numFmtId="164" fontId="0" fillId="0" borderId="28" xfId="0" quotePrefix="1" applyNumberFormat="1" applyFont="1" applyFill="1" applyBorder="1" applyAlignment="1" applyProtection="1">
      <alignment horizontal="center"/>
    </xf>
    <xf numFmtId="164" fontId="0" fillId="0" borderId="29" xfId="0" quotePrefix="1" applyNumberFormat="1" applyFont="1" applyFill="1" applyBorder="1" applyAlignment="1" applyProtection="1">
      <alignment horizontal="center"/>
    </xf>
    <xf numFmtId="0" fontId="19" fillId="0" borderId="6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20" fillId="0" borderId="34" xfId="1" applyFont="1" applyBorder="1" applyAlignment="1">
      <alignment horizontal="center" vertical="center" textRotation="90" wrapText="1"/>
    </xf>
    <xf numFmtId="0" fontId="20" fillId="0" borderId="35" xfId="1" applyFont="1" applyBorder="1" applyAlignment="1">
      <alignment horizontal="center" vertical="center" textRotation="90" wrapText="1"/>
    </xf>
    <xf numFmtId="0" fontId="20" fillId="0" borderId="36" xfId="1" applyFont="1" applyBorder="1" applyAlignment="1">
      <alignment horizontal="center" vertical="center" textRotation="90" wrapText="1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</cellXfs>
  <cellStyles count="13">
    <cellStyle name="Comma 2" xfId="11" xr:uid="{BD2F6861-D5E7-431E-A31B-9C293607E653}"/>
    <cellStyle name="Currency 2" xfId="10" xr:uid="{4D0130BF-5C28-44AE-BD51-4E6B97E915C2}"/>
    <cellStyle name="Currency 2 2" xfId="12" xr:uid="{00DEAF03-05CC-46A8-9A13-1FABCE410B38}"/>
    <cellStyle name="Hyperlink" xfId="6" builtinId="8"/>
    <cellStyle name="Normal" xfId="0" builtinId="0"/>
    <cellStyle name="Normal 11 5" xfId="7" xr:uid="{CAA2AF1D-E5E3-4D3E-AC8F-08AC19BB6ADA}"/>
    <cellStyle name="Normal 2" xfId="3" xr:uid="{B0CAFE5B-1EAB-46B4-AEA9-B114AA955A89}"/>
    <cellStyle name="Normal 3" xfId="5" xr:uid="{3074916E-3156-408B-AC78-E63DF79BCF7B}"/>
    <cellStyle name="Normal 6 2 2 3" xfId="9" xr:uid="{8B12383D-886D-4050-BA80-3A41E372A008}"/>
    <cellStyle name="Normal 8 2 5" xfId="8" xr:uid="{DA1AA2E5-D306-4440-A5AC-646EC8F93E28}"/>
    <cellStyle name="Normal_4 9-01-05 Rate models VALUES_no date" xfId="1" xr:uid="{D11A08B2-0E19-4B44-A94B-B58176DF0B10}"/>
    <cellStyle name="Percent" xfId="4" builtinId="5"/>
    <cellStyle name="Percent 2" xfId="2" xr:uid="{5D94C0EC-24A2-4743-BC59-348F9119B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eginfo.legislature.ca.gov/faces/codes_displaySection.xhtml?sectionNum=4629.7.&amp;lawCode=W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5955-22CF-4113-ACF1-7DA5C3E6D52A}">
  <sheetPr>
    <pageSetUpPr fitToPage="1"/>
  </sheetPr>
  <dimension ref="A1:I55"/>
  <sheetViews>
    <sheetView showOutlineSymbols="0" showWhiteSpace="0" workbookViewId="0">
      <selection activeCell="F15" sqref="F15"/>
    </sheetView>
  </sheetViews>
  <sheetFormatPr defaultRowHeight="21" x14ac:dyDescent="0.5"/>
  <cols>
    <col min="2" max="2" width="39.5625" customWidth="1"/>
    <col min="3" max="4" width="9.75" style="1" customWidth="1"/>
    <col min="5" max="5" width="5.375" customWidth="1"/>
    <col min="6" max="6" width="29.6875" customWidth="1"/>
    <col min="7" max="7" width="20.5625" style="2" customWidth="1"/>
    <col min="8" max="8" width="14.25" customWidth="1"/>
  </cols>
  <sheetData>
    <row r="1" spans="1:9" ht="65.25" customHeight="1" thickBot="1" x14ac:dyDescent="0.55000000000000004">
      <c r="A1" s="180" t="s">
        <v>0</v>
      </c>
      <c r="B1" s="181"/>
      <c r="C1" s="181"/>
      <c r="D1" s="181"/>
      <c r="E1" s="181"/>
      <c r="F1" s="181"/>
      <c r="G1" s="182"/>
    </row>
    <row r="2" spans="1:9" ht="30.4" customHeight="1" x14ac:dyDescent="0.5">
      <c r="A2" s="183" t="s">
        <v>1</v>
      </c>
      <c r="B2" s="9" t="s">
        <v>2</v>
      </c>
      <c r="C2" s="186" t="s">
        <v>31</v>
      </c>
      <c r="D2" s="186"/>
      <c r="E2" s="186"/>
      <c r="F2" s="186"/>
      <c r="G2" s="187"/>
    </row>
    <row r="3" spans="1:9" x14ac:dyDescent="0.5">
      <c r="A3" s="184"/>
      <c r="B3" s="10" t="s">
        <v>4</v>
      </c>
      <c r="C3" s="188"/>
      <c r="D3" s="188"/>
      <c r="E3" s="188"/>
      <c r="F3" s="188"/>
      <c r="G3" s="189"/>
    </row>
    <row r="4" spans="1:9" x14ac:dyDescent="0.5">
      <c r="A4" s="184"/>
      <c r="B4" s="10" t="s">
        <v>5</v>
      </c>
      <c r="C4" s="188"/>
      <c r="D4" s="188"/>
      <c r="E4" s="188"/>
      <c r="F4" s="188"/>
      <c r="G4" s="189"/>
    </row>
    <row r="5" spans="1:9" x14ac:dyDescent="0.5">
      <c r="A5" s="184"/>
      <c r="B5" s="10" t="s">
        <v>6</v>
      </c>
      <c r="C5" s="188"/>
      <c r="D5" s="188"/>
      <c r="E5" s="188"/>
      <c r="F5" s="188"/>
      <c r="G5" s="189"/>
    </row>
    <row r="6" spans="1:9" x14ac:dyDescent="0.5">
      <c r="A6" s="184"/>
      <c r="B6" s="10" t="s">
        <v>108</v>
      </c>
      <c r="C6" s="190" t="s">
        <v>153</v>
      </c>
      <c r="D6" s="190"/>
      <c r="E6" s="190"/>
      <c r="F6" s="190"/>
      <c r="G6" s="191"/>
      <c r="H6" s="38"/>
      <c r="I6" s="39"/>
    </row>
    <row r="7" spans="1:9" x14ac:dyDescent="0.5">
      <c r="A7" s="184"/>
      <c r="B7" s="10" t="s">
        <v>117</v>
      </c>
      <c r="C7" s="192" t="str">
        <f>INDEX(SC!B:B,MATCH(C6,SC!A:A,0))</f>
        <v>062</v>
      </c>
      <c r="D7" s="193"/>
      <c r="E7" s="193"/>
      <c r="F7" s="193"/>
      <c r="G7" s="194"/>
      <c r="H7" s="50"/>
      <c r="I7" s="40"/>
    </row>
    <row r="8" spans="1:9" x14ac:dyDescent="0.5">
      <c r="A8" s="184"/>
      <c r="B8" s="10" t="s">
        <v>116</v>
      </c>
      <c r="C8" s="195">
        <f>INDEX(Rates!B2:Z205,MATCH(C6,Rates!A2:A205,0),MATCH(C2,Rates!B1:Z1,0))</f>
        <v>37.01</v>
      </c>
      <c r="D8" s="195"/>
      <c r="E8" s="195"/>
      <c r="F8" s="195"/>
      <c r="G8" s="196"/>
      <c r="H8" s="51"/>
    </row>
    <row r="9" spans="1:9" ht="21.5" thickBot="1" x14ac:dyDescent="0.55000000000000004">
      <c r="A9" s="185"/>
      <c r="B9" s="125" t="s">
        <v>8</v>
      </c>
      <c r="C9" s="197">
        <f>C8</f>
        <v>37.01</v>
      </c>
      <c r="D9" s="197"/>
      <c r="E9" s="197"/>
      <c r="F9" s="197"/>
      <c r="G9" s="198"/>
      <c r="H9" s="50" t="s">
        <v>123</v>
      </c>
    </row>
    <row r="10" spans="1:9" ht="21.5" thickBot="1" x14ac:dyDescent="0.55000000000000004">
      <c r="B10" s="24"/>
      <c r="C10" s="25"/>
      <c r="H10" s="51"/>
    </row>
    <row r="11" spans="1:9" ht="21.5" thickBot="1" x14ac:dyDescent="0.55000000000000004">
      <c r="A11" s="202" t="s">
        <v>33</v>
      </c>
      <c r="B11" s="203"/>
      <c r="C11" s="203"/>
      <c r="D11" s="203"/>
      <c r="E11" s="203"/>
      <c r="F11" s="203"/>
      <c r="G11" s="204"/>
      <c r="H11" s="51"/>
    </row>
    <row r="12" spans="1:9" ht="104.5" customHeight="1" thickBot="1" x14ac:dyDescent="0.55000000000000004">
      <c r="A12" s="217" t="s">
        <v>139</v>
      </c>
      <c r="B12" s="218"/>
      <c r="C12" s="218"/>
      <c r="D12" s="218"/>
      <c r="E12" s="218"/>
      <c r="F12" s="218"/>
      <c r="G12" s="219"/>
      <c r="H12" s="51"/>
    </row>
    <row r="13" spans="1:9" ht="21.5" thickBot="1" x14ac:dyDescent="0.55000000000000004">
      <c r="A13" s="220" t="s">
        <v>113</v>
      </c>
      <c r="B13" s="221"/>
      <c r="C13" s="221"/>
      <c r="D13" s="47" t="s">
        <v>118</v>
      </c>
      <c r="E13" s="15"/>
      <c r="F13" s="132" t="s">
        <v>119</v>
      </c>
      <c r="G13" s="16" t="s">
        <v>37</v>
      </c>
      <c r="H13" s="50"/>
    </row>
    <row r="14" spans="1:9" ht="21" customHeight="1" x14ac:dyDescent="0.5">
      <c r="A14" s="222" t="s">
        <v>11</v>
      </c>
      <c r="B14" s="52" t="s">
        <v>12</v>
      </c>
      <c r="C14" s="53"/>
      <c r="D14" s="54">
        <f>C14</f>
        <v>0</v>
      </c>
      <c r="E14" s="55"/>
      <c r="F14" s="133"/>
      <c r="G14" s="54">
        <f t="shared" ref="G14:G19" si="0">F14-D14</f>
        <v>0</v>
      </c>
      <c r="H14" s="50" t="s">
        <v>657</v>
      </c>
      <c r="I14" s="31"/>
    </row>
    <row r="15" spans="1:9" x14ac:dyDescent="0.5">
      <c r="A15" s="223"/>
      <c r="B15" s="56" t="s">
        <v>87</v>
      </c>
      <c r="C15" s="57">
        <v>8.3500000000000005E-2</v>
      </c>
      <c r="D15" s="58">
        <f>C15*C14</f>
        <v>0</v>
      </c>
      <c r="E15" s="55"/>
      <c r="F15" s="131">
        <f>F14*C15</f>
        <v>0</v>
      </c>
      <c r="G15" s="58">
        <f t="shared" si="0"/>
        <v>0</v>
      </c>
      <c r="H15" s="50" t="s">
        <v>652</v>
      </c>
      <c r="I15" s="31"/>
    </row>
    <row r="16" spans="1:9" x14ac:dyDescent="0.5">
      <c r="A16" s="223"/>
      <c r="B16" s="56" t="s">
        <v>39</v>
      </c>
      <c r="C16" s="59"/>
      <c r="D16" s="58">
        <f>C16*C14</f>
        <v>0</v>
      </c>
      <c r="E16" s="55"/>
      <c r="F16" s="131">
        <f>F14*C16</f>
        <v>0</v>
      </c>
      <c r="G16" s="58">
        <f t="shared" si="0"/>
        <v>0</v>
      </c>
      <c r="H16" s="50" t="s">
        <v>91</v>
      </c>
      <c r="I16" s="31"/>
    </row>
    <row r="17" spans="1:9" x14ac:dyDescent="0.5">
      <c r="A17" s="223"/>
      <c r="B17" s="56" t="s">
        <v>88</v>
      </c>
      <c r="C17" s="59"/>
      <c r="D17" s="58">
        <f>C17*C14</f>
        <v>0</v>
      </c>
      <c r="E17" s="55"/>
      <c r="F17" s="131">
        <f>F14*C17</f>
        <v>0</v>
      </c>
      <c r="G17" s="58">
        <f t="shared" si="0"/>
        <v>0</v>
      </c>
      <c r="H17" s="50" t="s">
        <v>92</v>
      </c>
      <c r="I17" s="31"/>
    </row>
    <row r="18" spans="1:9" x14ac:dyDescent="0.5">
      <c r="A18" s="223"/>
      <c r="B18" s="56" t="s">
        <v>89</v>
      </c>
      <c r="C18" s="60"/>
      <c r="D18" s="58">
        <f>SUM(D14:D17)*(C18/173.33)</f>
        <v>0</v>
      </c>
      <c r="E18" s="55"/>
      <c r="F18" s="131">
        <f>SUM(F14:F17)*(C18/173.33)</f>
        <v>0</v>
      </c>
      <c r="G18" s="58">
        <f t="shared" si="0"/>
        <v>0</v>
      </c>
      <c r="H18" s="50" t="s">
        <v>653</v>
      </c>
      <c r="I18" s="31"/>
    </row>
    <row r="19" spans="1:9" x14ac:dyDescent="0.5">
      <c r="A19" s="223"/>
      <c r="B19" s="56" t="s">
        <v>90</v>
      </c>
      <c r="C19" s="60"/>
      <c r="D19" s="58">
        <f>SUM(D14:D17)*(C19/173.33)</f>
        <v>0</v>
      </c>
      <c r="E19" s="55"/>
      <c r="F19" s="131">
        <f>SUM(F14:F17)*(C19/173.33)</f>
        <v>0</v>
      </c>
      <c r="G19" s="58">
        <f t="shared" si="0"/>
        <v>0</v>
      </c>
      <c r="H19" s="50" t="s">
        <v>654</v>
      </c>
      <c r="I19" s="31"/>
    </row>
    <row r="20" spans="1:9" x14ac:dyDescent="0.5">
      <c r="A20" s="223"/>
      <c r="B20" s="56" t="s">
        <v>17</v>
      </c>
      <c r="C20" s="124">
        <f>C47</f>
        <v>0</v>
      </c>
      <c r="D20" s="58">
        <f>SUM(D14:D17)*0.5*C20</f>
        <v>0</v>
      </c>
      <c r="E20" s="55"/>
      <c r="F20" s="175">
        <f>C20</f>
        <v>0</v>
      </c>
      <c r="G20" s="58">
        <f>(SUM(F14:F17)*0.5*F20)-D20</f>
        <v>0</v>
      </c>
      <c r="H20" s="50" t="s">
        <v>655</v>
      </c>
    </row>
    <row r="21" spans="1:9" ht="21.5" thickBot="1" x14ac:dyDescent="0.55000000000000004">
      <c r="A21" s="224"/>
      <c r="B21" s="61" t="s">
        <v>41</v>
      </c>
      <c r="C21" s="62"/>
      <c r="D21" s="26">
        <f>SUM(D14:D20)</f>
        <v>0</v>
      </c>
      <c r="E21" s="55"/>
      <c r="F21" s="134">
        <f>SUM(F14:F19)+G20</f>
        <v>0</v>
      </c>
      <c r="G21" s="26">
        <f>F21-D21</f>
        <v>0</v>
      </c>
      <c r="H21" s="55"/>
    </row>
    <row r="22" spans="1:9" ht="21.5" thickBot="1" x14ac:dyDescent="0.55000000000000004"/>
    <row r="23" spans="1:9" ht="21" customHeight="1" thickBot="1" x14ac:dyDescent="0.55000000000000004">
      <c r="A23" s="199" t="s">
        <v>138</v>
      </c>
      <c r="B23" s="202" t="s">
        <v>115</v>
      </c>
      <c r="C23" s="203"/>
      <c r="D23" s="204"/>
      <c r="F23" s="135" t="s">
        <v>93</v>
      </c>
      <c r="G23" s="32" t="str">
        <f>INDEX(Rates!W:W,MATCH(C6,Rates!A:A,0))</f>
        <v>1:1</v>
      </c>
    </row>
    <row r="24" spans="1:9" ht="21.5" thickBot="1" x14ac:dyDescent="0.55000000000000004">
      <c r="A24" s="200"/>
      <c r="B24" s="205"/>
      <c r="C24" s="206"/>
      <c r="D24" s="207"/>
      <c r="F24" s="158" t="s">
        <v>94</v>
      </c>
      <c r="G24" s="18">
        <f>G21/INDEX(Drops!B:B,MATCH(G23,Drops!A:A,0))</f>
        <v>0</v>
      </c>
    </row>
    <row r="25" spans="1:9" ht="21.5" thickBot="1" x14ac:dyDescent="0.55000000000000004">
      <c r="A25" s="200"/>
      <c r="B25" s="208"/>
      <c r="C25" s="209"/>
      <c r="D25" s="210"/>
    </row>
    <row r="26" spans="1:9" x14ac:dyDescent="0.5">
      <c r="A26" s="200"/>
      <c r="B26" s="208"/>
      <c r="C26" s="209"/>
      <c r="D26" s="210"/>
      <c r="F26" s="162" t="s">
        <v>96</v>
      </c>
      <c r="G26" s="117">
        <f>C9</f>
        <v>37.01</v>
      </c>
    </row>
    <row r="27" spans="1:9" x14ac:dyDescent="0.5">
      <c r="A27" s="200"/>
      <c r="B27" s="208"/>
      <c r="C27" s="209"/>
      <c r="D27" s="210"/>
      <c r="F27" s="161" t="s">
        <v>95</v>
      </c>
      <c r="G27" s="118">
        <f>G24</f>
        <v>0</v>
      </c>
    </row>
    <row r="28" spans="1:9" ht="21.5" thickBot="1" x14ac:dyDescent="0.55000000000000004">
      <c r="A28" s="200"/>
      <c r="B28" s="208"/>
      <c r="C28" s="209"/>
      <c r="D28" s="210"/>
      <c r="F28" s="160" t="s">
        <v>339</v>
      </c>
      <c r="G28" s="127">
        <f>G27+G26</f>
        <v>37.01</v>
      </c>
    </row>
    <row r="29" spans="1:9" x14ac:dyDescent="0.5">
      <c r="A29" s="200"/>
      <c r="B29" s="208"/>
      <c r="C29" s="209"/>
      <c r="D29" s="210"/>
      <c r="F29" s="159"/>
      <c r="G29" s="121"/>
    </row>
    <row r="30" spans="1:9" ht="21.5" thickBot="1" x14ac:dyDescent="0.55000000000000004">
      <c r="A30" s="200"/>
      <c r="B30" s="208"/>
      <c r="C30" s="209"/>
      <c r="D30" s="210"/>
    </row>
    <row r="31" spans="1:9" x14ac:dyDescent="0.5">
      <c r="A31" s="200"/>
      <c r="B31" s="208"/>
      <c r="C31" s="209"/>
      <c r="D31" s="210"/>
      <c r="F31" s="135" t="s">
        <v>98</v>
      </c>
      <c r="G31" s="33"/>
    </row>
    <row r="32" spans="1:9" x14ac:dyDescent="0.5">
      <c r="A32" s="200"/>
      <c r="B32" s="208"/>
      <c r="C32" s="209"/>
      <c r="D32" s="210"/>
      <c r="F32" s="136" t="s">
        <v>99</v>
      </c>
      <c r="G32" s="11">
        <f>G31*G28</f>
        <v>0</v>
      </c>
    </row>
    <row r="33" spans="1:8" ht="21.5" thickBot="1" x14ac:dyDescent="0.55000000000000004">
      <c r="A33" s="201"/>
      <c r="B33" s="211"/>
      <c r="C33" s="212"/>
      <c r="D33" s="213"/>
      <c r="F33" s="158" t="s">
        <v>100</v>
      </c>
      <c r="G33" s="18">
        <f>G31*G27</f>
        <v>0</v>
      </c>
    </row>
    <row r="34" spans="1:8" ht="21.5" thickBot="1" x14ac:dyDescent="0.55000000000000004">
      <c r="F34" s="34" t="s">
        <v>101</v>
      </c>
    </row>
    <row r="35" spans="1:8" ht="21.5" thickBot="1" x14ac:dyDescent="0.55000000000000004">
      <c r="A35" s="183" t="s">
        <v>137</v>
      </c>
      <c r="B35" s="202" t="s">
        <v>134</v>
      </c>
      <c r="C35" s="203"/>
      <c r="D35" s="204"/>
      <c r="F35" s="202" t="s">
        <v>135</v>
      </c>
      <c r="G35" s="204"/>
    </row>
    <row r="36" spans="1:8" x14ac:dyDescent="0.5">
      <c r="A36" s="184"/>
      <c r="B36" s="225"/>
      <c r="C36" s="226"/>
      <c r="D36" s="227"/>
      <c r="F36" s="135" t="s">
        <v>142</v>
      </c>
      <c r="G36" s="13">
        <v>0</v>
      </c>
      <c r="H36" s="50" t="s">
        <v>143</v>
      </c>
    </row>
    <row r="37" spans="1:8" x14ac:dyDescent="0.5">
      <c r="A37" s="184"/>
      <c r="B37" s="228"/>
      <c r="C37" s="229"/>
      <c r="D37" s="230"/>
      <c r="F37" s="136" t="s">
        <v>136</v>
      </c>
      <c r="G37" s="11" t="e">
        <f>G36/G31</f>
        <v>#DIV/0!</v>
      </c>
      <c r="H37" s="50" t="s">
        <v>144</v>
      </c>
    </row>
    <row r="38" spans="1:8" ht="21.5" thickBot="1" x14ac:dyDescent="0.55000000000000004">
      <c r="A38" s="185"/>
      <c r="B38" s="231"/>
      <c r="C38" s="232"/>
      <c r="D38" s="233"/>
      <c r="F38" s="137" t="s">
        <v>141</v>
      </c>
      <c r="G38" s="128" t="e">
        <f>G37+G28</f>
        <v>#DIV/0!</v>
      </c>
    </row>
    <row r="41" spans="1:8" x14ac:dyDescent="0.5">
      <c r="A41" s="214" t="s">
        <v>656</v>
      </c>
      <c r="B41" s="215"/>
      <c r="C41" s="215"/>
      <c r="D41" s="216"/>
      <c r="E41" s="152"/>
      <c r="F41" s="152"/>
      <c r="G41" s="152"/>
    </row>
    <row r="42" spans="1:8" x14ac:dyDescent="0.5">
      <c r="A42" s="179"/>
      <c r="B42" s="179"/>
      <c r="C42" s="173" t="s">
        <v>649</v>
      </c>
      <c r="D42" s="174" t="s">
        <v>650</v>
      </c>
      <c r="E42" s="119"/>
      <c r="F42" s="157" t="s">
        <v>36</v>
      </c>
      <c r="G42" s="146" t="s">
        <v>37</v>
      </c>
    </row>
    <row r="43" spans="1:8" ht="21" customHeight="1" x14ac:dyDescent="0.5">
      <c r="A43" s="176" t="s">
        <v>651</v>
      </c>
      <c r="B43" s="170" t="s">
        <v>12</v>
      </c>
      <c r="C43" s="163">
        <f>INDEX(Wages!C2:AA213,MATCH(C6,Wages!A2:A213,0),MATCH(C2,Wages!C1:AA1,0))</f>
        <v>17.059999999999999</v>
      </c>
      <c r="D43" s="164">
        <f>C43</f>
        <v>17.059999999999999</v>
      </c>
      <c r="E43" s="113"/>
      <c r="F43" s="147">
        <f>F14</f>
        <v>0</v>
      </c>
      <c r="G43" s="147">
        <f>F43-D43</f>
        <v>-17.059999999999999</v>
      </c>
      <c r="H43" s="122"/>
    </row>
    <row r="44" spans="1:8" x14ac:dyDescent="0.5">
      <c r="A44" s="177"/>
      <c r="B44" s="171" t="s">
        <v>38</v>
      </c>
      <c r="C44" s="165">
        <f>INDEX(BenRate!C2:AA213,MATCH(C6,BenRate!A2:A213,0),MATCH(C2,BenRate!C1:AA1,0))</f>
        <v>0.23019999999999999</v>
      </c>
      <c r="D44" s="166">
        <f>C44*D43</f>
        <v>3.9272119999999995</v>
      </c>
      <c r="E44" s="113"/>
      <c r="F44" s="147">
        <f>C44*F43</f>
        <v>0</v>
      </c>
      <c r="G44" s="147">
        <f>F44-D44</f>
        <v>-3.9272119999999995</v>
      </c>
      <c r="H44" s="122"/>
    </row>
    <row r="45" spans="1:8" x14ac:dyDescent="0.5">
      <c r="A45" s="177"/>
      <c r="B45" s="171" t="s">
        <v>39</v>
      </c>
      <c r="C45" s="165">
        <f>INDEX(WC!C2:AA213,MATCH(C6,WC!A2:A213,0),MATCH(C2,WC!C1:AA1,0))</f>
        <v>4.8300000000000003E-2</v>
      </c>
      <c r="D45" s="166">
        <f>C45*C43</f>
        <v>0.82399800000000001</v>
      </c>
      <c r="E45" s="113"/>
      <c r="F45" s="147">
        <f>C45*F43</f>
        <v>0</v>
      </c>
      <c r="G45" s="147">
        <f>F45-D45</f>
        <v>-0.82399800000000001</v>
      </c>
      <c r="H45" s="122"/>
    </row>
    <row r="46" spans="1:8" x14ac:dyDescent="0.5">
      <c r="A46" s="177"/>
      <c r="B46" s="171" t="s">
        <v>40</v>
      </c>
      <c r="C46" s="167">
        <f>INDEX(PROD!C2:AA213,MATCH(C6,PROD!A2:A213,0),MATCH(C2,PROD!C1:AA1,0))</f>
        <v>1.21</v>
      </c>
      <c r="D46" s="166">
        <f>IF(C46=0,0,((C46-1)*SUM(D43:D45)))</f>
        <v>4.5803540999999992</v>
      </c>
      <c r="E46" s="113"/>
      <c r="F46" s="147">
        <f>IF(C46=0,0,(C46-1)*SUM(F43:F45))</f>
        <v>0</v>
      </c>
      <c r="G46" s="147">
        <f>F46-D46</f>
        <v>-4.5803540999999992</v>
      </c>
      <c r="H46" s="122"/>
    </row>
    <row r="47" spans="1:8" x14ac:dyDescent="0.5">
      <c r="A47" s="178"/>
      <c r="B47" s="172" t="s">
        <v>17</v>
      </c>
      <c r="C47" s="168">
        <f>INDEX(OT!B:B,MATCH(C6,OT!A:A,0))</f>
        <v>0</v>
      </c>
      <c r="D47" s="169">
        <f>SUM(D43:D46)*0.5*C47</f>
        <v>0</v>
      </c>
      <c r="E47" s="113"/>
      <c r="F47" s="147">
        <f>SUM(F43:F46)*0.5*C47</f>
        <v>0</v>
      </c>
      <c r="G47" s="147">
        <f>F47-D47</f>
        <v>0</v>
      </c>
      <c r="H47" s="122"/>
    </row>
    <row r="48" spans="1:8" ht="21.5" hidden="1" thickBot="1" x14ac:dyDescent="0.55000000000000004">
      <c r="A48" s="153"/>
      <c r="B48" s="154" t="s">
        <v>41</v>
      </c>
      <c r="C48" s="155"/>
      <c r="D48" s="156">
        <f>SUM(D43:D47)</f>
        <v>26.391564099999997</v>
      </c>
      <c r="E48" s="113"/>
      <c r="F48" s="148">
        <f>SUM(F43:F47)</f>
        <v>0</v>
      </c>
      <c r="G48" s="148">
        <f>SUM(G43:H47)</f>
        <v>-26.391564099999997</v>
      </c>
      <c r="H48" s="123"/>
    </row>
    <row r="49" spans="1:7" x14ac:dyDescent="0.5">
      <c r="A49" s="113"/>
      <c r="B49" s="113"/>
      <c r="C49" s="126"/>
      <c r="D49" s="126"/>
      <c r="E49" s="113"/>
      <c r="F49" s="149"/>
      <c r="G49" s="151"/>
    </row>
    <row r="50" spans="1:7" x14ac:dyDescent="0.5">
      <c r="A50" s="113"/>
      <c r="B50" s="113"/>
      <c r="C50" s="126"/>
      <c r="D50" s="145"/>
      <c r="E50" s="113"/>
      <c r="F50" s="150" t="s">
        <v>42</v>
      </c>
      <c r="G50" s="147" t="str">
        <f>INDEX(Rates!W:W,MATCH(C6,Rates!A:A,0))</f>
        <v>1:1</v>
      </c>
    </row>
    <row r="51" spans="1:7" x14ac:dyDescent="0.5">
      <c r="A51" s="113"/>
      <c r="B51" s="113"/>
      <c r="C51" s="126"/>
      <c r="D51" s="126"/>
      <c r="E51" s="113"/>
      <c r="F51" s="150" t="s">
        <v>102</v>
      </c>
      <c r="G51" s="147">
        <f>G48/INDEX(Drops!B:B,MATCH(G50,Drops!A:A,0))</f>
        <v>-26.391564099999997</v>
      </c>
    </row>
    <row r="52" spans="1:7" x14ac:dyDescent="0.5">
      <c r="A52" s="113"/>
      <c r="B52" s="113"/>
      <c r="C52" s="126"/>
      <c r="D52" s="126"/>
      <c r="E52" s="113"/>
      <c r="F52" s="149"/>
      <c r="G52" s="151"/>
    </row>
    <row r="53" spans="1:7" x14ac:dyDescent="0.5">
      <c r="A53" s="113"/>
      <c r="B53" s="113"/>
      <c r="C53" s="126"/>
      <c r="D53" s="126"/>
      <c r="E53" s="113"/>
      <c r="F53" s="150" t="s">
        <v>346</v>
      </c>
      <c r="G53" s="147">
        <f>C8</f>
        <v>37.01</v>
      </c>
    </row>
    <row r="54" spans="1:7" x14ac:dyDescent="0.5">
      <c r="A54" s="113"/>
      <c r="B54" s="113"/>
      <c r="C54" s="126"/>
      <c r="D54" s="126"/>
      <c r="E54" s="113"/>
      <c r="F54" s="150" t="s">
        <v>347</v>
      </c>
      <c r="G54" s="147">
        <f>G51</f>
        <v>-26.391564099999997</v>
      </c>
    </row>
    <row r="55" spans="1:7" x14ac:dyDescent="0.5">
      <c r="A55" s="113"/>
      <c r="B55" s="113"/>
      <c r="C55" s="126"/>
      <c r="D55" s="126"/>
      <c r="E55" s="113"/>
      <c r="F55" s="150" t="s">
        <v>97</v>
      </c>
      <c r="G55" s="147">
        <f>G53+G54</f>
        <v>10.618435900000001</v>
      </c>
    </row>
  </sheetData>
  <sheetProtection algorithmName="SHA-512" hashValue="WlVtw6cyQBj8gb9mO/4RofRTpxQExWR1bOuMNX8xlVPDb/9+eF9WpvT8bCbE4mL3IwZ4TtCFW/Jy/bEfSAVW2w==" saltValue="+GtJHXg8UPljO8CPGp0H0A==" spinCount="100000" sheet="1" objects="1" scenarios="1"/>
  <mergeCells count="24">
    <mergeCell ref="A41:D41"/>
    <mergeCell ref="A12:G12"/>
    <mergeCell ref="A13:C13"/>
    <mergeCell ref="A14:A21"/>
    <mergeCell ref="B36:D38"/>
    <mergeCell ref="A35:A38"/>
    <mergeCell ref="B35:D35"/>
    <mergeCell ref="F35:G35"/>
    <mergeCell ref="A43:A47"/>
    <mergeCell ref="A42:B42"/>
    <mergeCell ref="A1:G1"/>
    <mergeCell ref="A2:A9"/>
    <mergeCell ref="C2:G2"/>
    <mergeCell ref="C3:G3"/>
    <mergeCell ref="C4:G4"/>
    <mergeCell ref="C5:G5"/>
    <mergeCell ref="C6:G6"/>
    <mergeCell ref="C7:G7"/>
    <mergeCell ref="C8:G8"/>
    <mergeCell ref="C9:G9"/>
    <mergeCell ref="A23:A33"/>
    <mergeCell ref="B23:D23"/>
    <mergeCell ref="B24:D33"/>
    <mergeCell ref="A11:G11"/>
  </mergeCells>
  <pageMargins left="0.7" right="0.7" top="0.75" bottom="0.75" header="0.3" footer="0.3"/>
  <pageSetup paperSize="5" scale="49" orientation="portrait" horizontalDpi="1200" verticalDpi="1200" r:id="rId1"/>
  <ignoredErrors>
    <ignoredError sqref="F20" unlockedFormula="1"/>
    <ignoredError sqref="G20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6D5EA9D-F652-4465-B5FB-E01F2B22F6A7}">
          <x14:formula1>
            <xm:f>Drops!$A:$A</xm:f>
          </x14:formula1>
          <xm:sqref>G23</xm:sqref>
        </x14:dataValidation>
        <x14:dataValidation type="list" allowBlank="1" showInputMessage="1" showErrorMessage="1" xr:uid="{40D5204F-88CB-41E5-837F-9A86562CA887}">
          <x14:formula1>
            <xm:f>Rates!$B$1:$V$1</xm:f>
          </x14:formula1>
          <xm:sqref>C2:G2</xm:sqref>
        </x14:dataValidation>
        <x14:dataValidation type="list" allowBlank="1" showInputMessage="1" showErrorMessage="1" xr:uid="{75BDC837-DEF4-48DA-A8E7-8DA65038E66B}">
          <x14:formula1>
            <xm:f>Rates!$A:$A</xm:f>
          </x14:formula1>
          <xm:sqref>C6:G6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A944-6FB9-4500-9BB0-28E844476282}">
  <dimension ref="A1:X205"/>
  <sheetViews>
    <sheetView showOutlineSymbols="0" showWhiteSpace="0" topLeftCell="A34" workbookViewId="0">
      <selection sqref="A1:D1"/>
    </sheetView>
  </sheetViews>
  <sheetFormatPr defaultRowHeight="21" x14ac:dyDescent="0.5"/>
  <cols>
    <col min="1" max="1" width="67.5625" style="113" customWidth="1"/>
    <col min="2" max="2" width="16.9375" style="113" customWidth="1"/>
  </cols>
  <sheetData>
    <row r="1" spans="1:24" x14ac:dyDescent="0.5">
      <c r="A1" s="113" t="s">
        <v>326</v>
      </c>
      <c r="C1" t="s">
        <v>152</v>
      </c>
      <c r="D1" t="s">
        <v>31</v>
      </c>
      <c r="E1" t="s">
        <v>60</v>
      </c>
      <c r="F1" t="s">
        <v>69</v>
      </c>
      <c r="G1" t="s">
        <v>63</v>
      </c>
      <c r="H1" t="s">
        <v>64</v>
      </c>
      <c r="I1" t="s">
        <v>3</v>
      </c>
      <c r="J1" t="s">
        <v>66</v>
      </c>
      <c r="K1" t="s">
        <v>61</v>
      </c>
      <c r="L1" t="s">
        <v>62</v>
      </c>
      <c r="M1" t="s">
        <v>65</v>
      </c>
      <c r="N1" t="s">
        <v>68</v>
      </c>
      <c r="O1" t="s">
        <v>75</v>
      </c>
      <c r="P1" t="s">
        <v>73</v>
      </c>
      <c r="Q1" t="s">
        <v>78</v>
      </c>
      <c r="R1" t="s">
        <v>67</v>
      </c>
      <c r="S1" t="s">
        <v>70</v>
      </c>
      <c r="T1" t="s">
        <v>71</v>
      </c>
      <c r="U1" t="s">
        <v>72</v>
      </c>
      <c r="V1" t="s">
        <v>74</v>
      </c>
      <c r="W1" t="s">
        <v>76</v>
      </c>
      <c r="X1" t="s">
        <v>77</v>
      </c>
    </row>
    <row r="2" spans="1:24" x14ac:dyDescent="0.5">
      <c r="A2" s="113" t="s">
        <v>153</v>
      </c>
      <c r="B2" s="113" t="s">
        <v>444</v>
      </c>
      <c r="C2" s="143">
        <v>4.8300000000000003E-2</v>
      </c>
      <c r="D2" s="143">
        <v>4.8300000000000003E-2</v>
      </c>
      <c r="E2" s="143">
        <v>4.8300000000000003E-2</v>
      </c>
      <c r="F2" s="143">
        <v>4.8300000000000003E-2</v>
      </c>
      <c r="G2" s="143">
        <v>4.8300000000000003E-2</v>
      </c>
      <c r="H2" s="143">
        <v>4.8300000000000003E-2</v>
      </c>
      <c r="I2" s="143">
        <v>4.8300000000000003E-2</v>
      </c>
      <c r="J2" s="143">
        <v>4.8300000000000003E-2</v>
      </c>
      <c r="K2" s="143">
        <v>4.8300000000000003E-2</v>
      </c>
      <c r="L2" s="143">
        <v>4.8300000000000003E-2</v>
      </c>
      <c r="M2" s="143">
        <v>4.8300000000000003E-2</v>
      </c>
      <c r="N2" s="143">
        <v>4.8300000000000003E-2</v>
      </c>
      <c r="O2" s="143">
        <v>4.8300000000000003E-2</v>
      </c>
      <c r="P2" s="143">
        <v>4.8300000000000003E-2</v>
      </c>
      <c r="Q2" s="143">
        <v>4.8300000000000003E-2</v>
      </c>
      <c r="R2" s="143">
        <v>4.8300000000000003E-2</v>
      </c>
      <c r="S2" s="143">
        <v>4.8300000000000003E-2</v>
      </c>
      <c r="T2" s="143">
        <v>4.8300000000000003E-2</v>
      </c>
      <c r="U2" s="143">
        <v>4.8300000000000003E-2</v>
      </c>
      <c r="V2" s="143">
        <v>4.8300000000000003E-2</v>
      </c>
      <c r="W2" s="143">
        <v>4.8300000000000003E-2</v>
      </c>
      <c r="X2" s="143">
        <v>4.8300000000000003E-2</v>
      </c>
    </row>
    <row r="3" spans="1:24" x14ac:dyDescent="0.5">
      <c r="A3" s="113" t="s">
        <v>154</v>
      </c>
      <c r="B3" s="113" t="s">
        <v>445</v>
      </c>
      <c r="C3" s="143">
        <v>4.8300000000000003E-2</v>
      </c>
      <c r="D3" s="143">
        <v>4.8300000000000003E-2</v>
      </c>
      <c r="E3" s="143">
        <v>4.8300000000000003E-2</v>
      </c>
      <c r="F3" s="143">
        <v>4.8300000000000003E-2</v>
      </c>
      <c r="G3" s="143">
        <v>4.8300000000000003E-2</v>
      </c>
      <c r="H3" s="143">
        <v>4.8300000000000003E-2</v>
      </c>
      <c r="I3" s="143">
        <v>4.8300000000000003E-2</v>
      </c>
      <c r="J3" s="143">
        <v>4.8300000000000003E-2</v>
      </c>
      <c r="K3" s="143">
        <v>4.8300000000000003E-2</v>
      </c>
      <c r="L3" s="143">
        <v>4.8300000000000003E-2</v>
      </c>
      <c r="M3" s="143">
        <v>4.8300000000000003E-2</v>
      </c>
      <c r="N3" s="143">
        <v>4.8300000000000003E-2</v>
      </c>
      <c r="O3" s="143">
        <v>4.8300000000000003E-2</v>
      </c>
      <c r="P3" s="143">
        <v>4.8300000000000003E-2</v>
      </c>
      <c r="Q3" s="143">
        <v>4.8300000000000003E-2</v>
      </c>
      <c r="R3" s="143">
        <v>4.8300000000000003E-2</v>
      </c>
      <c r="S3" s="143">
        <v>4.8300000000000003E-2</v>
      </c>
      <c r="T3" s="143">
        <v>4.8300000000000003E-2</v>
      </c>
      <c r="U3" s="143">
        <v>4.8300000000000003E-2</v>
      </c>
      <c r="V3" s="143">
        <v>4.8300000000000003E-2</v>
      </c>
      <c r="W3" s="143">
        <v>4.8300000000000003E-2</v>
      </c>
      <c r="X3" s="143">
        <v>4.8300000000000003E-2</v>
      </c>
    </row>
    <row r="4" spans="1:24" x14ac:dyDescent="0.5">
      <c r="A4" s="113" t="s">
        <v>155</v>
      </c>
      <c r="B4" s="113" t="s">
        <v>446</v>
      </c>
      <c r="C4" s="143">
        <v>4.8300000000000003E-2</v>
      </c>
      <c r="D4" s="143">
        <v>4.8300000000000003E-2</v>
      </c>
      <c r="E4" s="143">
        <v>4.8300000000000003E-2</v>
      </c>
      <c r="F4" s="143">
        <v>4.8300000000000003E-2</v>
      </c>
      <c r="G4" s="143">
        <v>4.8300000000000003E-2</v>
      </c>
      <c r="H4" s="143">
        <v>4.8300000000000003E-2</v>
      </c>
      <c r="I4" s="143">
        <v>4.8300000000000003E-2</v>
      </c>
      <c r="J4" s="143">
        <v>4.8300000000000003E-2</v>
      </c>
      <c r="K4" s="143">
        <v>4.8300000000000003E-2</v>
      </c>
      <c r="L4" s="143">
        <v>4.8300000000000003E-2</v>
      </c>
      <c r="M4" s="143">
        <v>4.8300000000000003E-2</v>
      </c>
      <c r="N4" s="143">
        <v>4.8300000000000003E-2</v>
      </c>
      <c r="O4" s="143">
        <v>4.8300000000000003E-2</v>
      </c>
      <c r="P4" s="143">
        <v>4.8300000000000003E-2</v>
      </c>
      <c r="Q4" s="143">
        <v>4.8300000000000003E-2</v>
      </c>
      <c r="R4" s="143">
        <v>4.8300000000000003E-2</v>
      </c>
      <c r="S4" s="143">
        <v>4.8300000000000003E-2</v>
      </c>
      <c r="T4" s="143">
        <v>4.8300000000000003E-2</v>
      </c>
      <c r="U4" s="143">
        <v>4.8300000000000003E-2</v>
      </c>
      <c r="V4" s="143">
        <v>4.8300000000000003E-2</v>
      </c>
      <c r="W4" s="143">
        <v>4.8300000000000003E-2</v>
      </c>
      <c r="X4" s="143">
        <v>4.8300000000000003E-2</v>
      </c>
    </row>
    <row r="5" spans="1:24" x14ac:dyDescent="0.5">
      <c r="A5" s="113" t="s">
        <v>156</v>
      </c>
      <c r="B5" s="113" t="s">
        <v>447</v>
      </c>
      <c r="C5" s="143">
        <v>4.8300000000000003E-2</v>
      </c>
      <c r="D5" s="143">
        <v>4.8300000000000003E-2</v>
      </c>
      <c r="E5" s="143">
        <v>4.8300000000000003E-2</v>
      </c>
      <c r="F5" s="143">
        <v>4.8300000000000003E-2</v>
      </c>
      <c r="G5" s="143">
        <v>4.8300000000000003E-2</v>
      </c>
      <c r="H5" s="143">
        <v>4.8300000000000003E-2</v>
      </c>
      <c r="I5" s="143">
        <v>4.8300000000000003E-2</v>
      </c>
      <c r="J5" s="143">
        <v>4.8300000000000003E-2</v>
      </c>
      <c r="K5" s="143">
        <v>4.8300000000000003E-2</v>
      </c>
      <c r="L5" s="143">
        <v>4.8300000000000003E-2</v>
      </c>
      <c r="M5" s="143">
        <v>4.8300000000000003E-2</v>
      </c>
      <c r="N5" s="143">
        <v>4.8300000000000003E-2</v>
      </c>
      <c r="O5" s="143">
        <v>4.8300000000000003E-2</v>
      </c>
      <c r="P5" s="143">
        <v>4.8300000000000003E-2</v>
      </c>
      <c r="Q5" s="143">
        <v>4.8300000000000003E-2</v>
      </c>
      <c r="R5" s="143">
        <v>4.8300000000000003E-2</v>
      </c>
      <c r="S5" s="143">
        <v>4.8300000000000003E-2</v>
      </c>
      <c r="T5" s="143">
        <v>4.8300000000000003E-2</v>
      </c>
      <c r="U5" s="143">
        <v>4.8300000000000003E-2</v>
      </c>
      <c r="V5" s="143">
        <v>4.8300000000000003E-2</v>
      </c>
      <c r="W5" s="143">
        <v>4.8300000000000003E-2</v>
      </c>
      <c r="X5" s="143">
        <v>4.8300000000000003E-2</v>
      </c>
    </row>
    <row r="6" spans="1:24" x14ac:dyDescent="0.5">
      <c r="A6" s="113" t="s">
        <v>157</v>
      </c>
      <c r="B6" s="113" t="s">
        <v>448</v>
      </c>
      <c r="C6" s="143">
        <v>4.8300000000000003E-2</v>
      </c>
      <c r="D6" s="143">
        <v>4.8300000000000003E-2</v>
      </c>
      <c r="E6" s="143">
        <v>4.8300000000000003E-2</v>
      </c>
      <c r="F6" s="143">
        <v>4.8300000000000003E-2</v>
      </c>
      <c r="G6" s="143">
        <v>4.8300000000000003E-2</v>
      </c>
      <c r="H6" s="143">
        <v>4.8300000000000003E-2</v>
      </c>
      <c r="I6" s="143">
        <v>4.8300000000000003E-2</v>
      </c>
      <c r="J6" s="143">
        <v>4.8300000000000003E-2</v>
      </c>
      <c r="K6" s="143">
        <v>4.8300000000000003E-2</v>
      </c>
      <c r="L6" s="143">
        <v>4.8300000000000003E-2</v>
      </c>
      <c r="M6" s="143">
        <v>4.8300000000000003E-2</v>
      </c>
      <c r="N6" s="143">
        <v>4.8300000000000003E-2</v>
      </c>
      <c r="O6" s="143">
        <v>4.8300000000000003E-2</v>
      </c>
      <c r="P6" s="143">
        <v>4.8300000000000003E-2</v>
      </c>
      <c r="Q6" s="143">
        <v>4.8300000000000003E-2</v>
      </c>
      <c r="R6" s="143">
        <v>4.8300000000000003E-2</v>
      </c>
      <c r="S6" s="143">
        <v>4.8300000000000003E-2</v>
      </c>
      <c r="T6" s="143">
        <v>4.8300000000000003E-2</v>
      </c>
      <c r="U6" s="143">
        <v>4.8300000000000003E-2</v>
      </c>
      <c r="V6" s="143">
        <v>4.8300000000000003E-2</v>
      </c>
      <c r="W6" s="143">
        <v>4.8300000000000003E-2</v>
      </c>
      <c r="X6" s="143">
        <v>4.8300000000000003E-2</v>
      </c>
    </row>
    <row r="7" spans="1:24" x14ac:dyDescent="0.5">
      <c r="A7" s="113" t="s">
        <v>158</v>
      </c>
      <c r="B7" s="113" t="s">
        <v>449</v>
      </c>
      <c r="C7" s="143">
        <v>4.8300000000000003E-2</v>
      </c>
      <c r="D7" s="143">
        <v>4.8300000000000003E-2</v>
      </c>
      <c r="E7" s="143">
        <v>4.8300000000000003E-2</v>
      </c>
      <c r="F7" s="143">
        <v>4.8300000000000003E-2</v>
      </c>
      <c r="G7" s="143">
        <v>4.8300000000000003E-2</v>
      </c>
      <c r="H7" s="143">
        <v>4.8300000000000003E-2</v>
      </c>
      <c r="I7" s="143">
        <v>4.8300000000000003E-2</v>
      </c>
      <c r="J7" s="143">
        <v>4.8300000000000003E-2</v>
      </c>
      <c r="K7" s="143">
        <v>4.8300000000000003E-2</v>
      </c>
      <c r="L7" s="143">
        <v>4.8300000000000003E-2</v>
      </c>
      <c r="M7" s="143">
        <v>4.8300000000000003E-2</v>
      </c>
      <c r="N7" s="143">
        <v>4.8300000000000003E-2</v>
      </c>
      <c r="O7" s="143">
        <v>4.8300000000000003E-2</v>
      </c>
      <c r="P7" s="143">
        <v>4.8300000000000003E-2</v>
      </c>
      <c r="Q7" s="143">
        <v>4.8300000000000003E-2</v>
      </c>
      <c r="R7" s="143">
        <v>4.8300000000000003E-2</v>
      </c>
      <c r="S7" s="143">
        <v>4.8300000000000003E-2</v>
      </c>
      <c r="T7" s="143">
        <v>4.8300000000000003E-2</v>
      </c>
      <c r="U7" s="143">
        <v>4.8300000000000003E-2</v>
      </c>
      <c r="V7" s="143">
        <v>4.8300000000000003E-2</v>
      </c>
      <c r="W7" s="143">
        <v>4.8300000000000003E-2</v>
      </c>
      <c r="X7" s="143">
        <v>4.8300000000000003E-2</v>
      </c>
    </row>
    <row r="8" spans="1:24" x14ac:dyDescent="0.5">
      <c r="A8" s="113" t="s">
        <v>159</v>
      </c>
      <c r="B8" s="113" t="s">
        <v>450</v>
      </c>
      <c r="C8" s="143">
        <v>4.8300000000000003E-2</v>
      </c>
      <c r="D8" s="143">
        <v>4.8300000000000003E-2</v>
      </c>
      <c r="E8" s="143">
        <v>4.8300000000000003E-2</v>
      </c>
      <c r="F8" s="143">
        <v>4.8300000000000003E-2</v>
      </c>
      <c r="G8" s="143">
        <v>4.8300000000000003E-2</v>
      </c>
      <c r="H8" s="143">
        <v>4.8300000000000003E-2</v>
      </c>
      <c r="I8" s="143">
        <v>4.8300000000000003E-2</v>
      </c>
      <c r="J8" s="143">
        <v>4.8300000000000003E-2</v>
      </c>
      <c r="K8" s="143">
        <v>4.8300000000000003E-2</v>
      </c>
      <c r="L8" s="143">
        <v>4.8300000000000003E-2</v>
      </c>
      <c r="M8" s="143">
        <v>4.8300000000000003E-2</v>
      </c>
      <c r="N8" s="143">
        <v>4.8300000000000003E-2</v>
      </c>
      <c r="O8" s="143">
        <v>4.8300000000000003E-2</v>
      </c>
      <c r="P8" s="143">
        <v>4.8300000000000003E-2</v>
      </c>
      <c r="Q8" s="143">
        <v>4.8300000000000003E-2</v>
      </c>
      <c r="R8" s="143">
        <v>4.8300000000000003E-2</v>
      </c>
      <c r="S8" s="143">
        <v>4.8300000000000003E-2</v>
      </c>
      <c r="T8" s="143">
        <v>4.8300000000000003E-2</v>
      </c>
      <c r="U8" s="143">
        <v>4.8300000000000003E-2</v>
      </c>
      <c r="V8" s="143">
        <v>4.8300000000000003E-2</v>
      </c>
      <c r="W8" s="143">
        <v>4.8300000000000003E-2</v>
      </c>
      <c r="X8" s="143">
        <v>4.8300000000000003E-2</v>
      </c>
    </row>
    <row r="9" spans="1:24" x14ac:dyDescent="0.5">
      <c r="A9" s="113" t="s">
        <v>160</v>
      </c>
      <c r="B9" s="113" t="s">
        <v>451</v>
      </c>
      <c r="C9" s="143">
        <v>4.8300000000000003E-2</v>
      </c>
      <c r="D9" s="143">
        <v>4.8300000000000003E-2</v>
      </c>
      <c r="E9" s="143">
        <v>4.8300000000000003E-2</v>
      </c>
      <c r="F9" s="143">
        <v>4.8300000000000003E-2</v>
      </c>
      <c r="G9" s="143">
        <v>4.8300000000000003E-2</v>
      </c>
      <c r="H9" s="143">
        <v>4.8300000000000003E-2</v>
      </c>
      <c r="I9" s="143">
        <v>4.8300000000000003E-2</v>
      </c>
      <c r="J9" s="143">
        <v>4.8300000000000003E-2</v>
      </c>
      <c r="K9" s="143">
        <v>4.8300000000000003E-2</v>
      </c>
      <c r="L9" s="143">
        <v>4.8300000000000003E-2</v>
      </c>
      <c r="M9" s="143">
        <v>4.8300000000000003E-2</v>
      </c>
      <c r="N9" s="143">
        <v>4.8300000000000003E-2</v>
      </c>
      <c r="O9" s="143">
        <v>4.8300000000000003E-2</v>
      </c>
      <c r="P9" s="143">
        <v>4.8300000000000003E-2</v>
      </c>
      <c r="Q9" s="143">
        <v>4.8300000000000003E-2</v>
      </c>
      <c r="R9" s="143">
        <v>4.8300000000000003E-2</v>
      </c>
      <c r="S9" s="143">
        <v>4.8300000000000003E-2</v>
      </c>
      <c r="T9" s="143">
        <v>4.8300000000000003E-2</v>
      </c>
      <c r="U9" s="143">
        <v>4.8300000000000003E-2</v>
      </c>
      <c r="V9" s="143">
        <v>4.8300000000000003E-2</v>
      </c>
      <c r="W9" s="143">
        <v>4.8300000000000003E-2</v>
      </c>
      <c r="X9" s="143">
        <v>4.8300000000000003E-2</v>
      </c>
    </row>
    <row r="10" spans="1:24" x14ac:dyDescent="0.5">
      <c r="A10" s="113" t="s">
        <v>161</v>
      </c>
      <c r="B10" s="113" t="s">
        <v>452</v>
      </c>
      <c r="C10" s="143">
        <v>4.8300000000000003E-2</v>
      </c>
      <c r="D10" s="143">
        <v>4.8300000000000003E-2</v>
      </c>
      <c r="E10" s="143">
        <v>4.8300000000000003E-2</v>
      </c>
      <c r="F10" s="143">
        <v>4.8300000000000003E-2</v>
      </c>
      <c r="G10" s="143">
        <v>4.8300000000000003E-2</v>
      </c>
      <c r="H10" s="143">
        <v>4.8300000000000003E-2</v>
      </c>
      <c r="I10" s="143">
        <v>4.8300000000000003E-2</v>
      </c>
      <c r="J10" s="143">
        <v>4.8300000000000003E-2</v>
      </c>
      <c r="K10" s="143">
        <v>4.8300000000000003E-2</v>
      </c>
      <c r="L10" s="143">
        <v>4.8300000000000003E-2</v>
      </c>
      <c r="M10" s="143">
        <v>4.8300000000000003E-2</v>
      </c>
      <c r="N10" s="143">
        <v>4.8300000000000003E-2</v>
      </c>
      <c r="O10" s="143">
        <v>4.8300000000000003E-2</v>
      </c>
      <c r="P10" s="143">
        <v>4.8300000000000003E-2</v>
      </c>
      <c r="Q10" s="143">
        <v>4.8300000000000003E-2</v>
      </c>
      <c r="R10" s="143">
        <v>4.8300000000000003E-2</v>
      </c>
      <c r="S10" s="143">
        <v>4.8300000000000003E-2</v>
      </c>
      <c r="T10" s="143">
        <v>4.8300000000000003E-2</v>
      </c>
      <c r="U10" s="143">
        <v>4.8300000000000003E-2</v>
      </c>
      <c r="V10" s="143">
        <v>4.8300000000000003E-2</v>
      </c>
      <c r="W10" s="143">
        <v>4.8300000000000003E-2</v>
      </c>
      <c r="X10" s="143">
        <v>4.8300000000000003E-2</v>
      </c>
    </row>
    <row r="11" spans="1:24" x14ac:dyDescent="0.5">
      <c r="A11" s="113" t="s">
        <v>79</v>
      </c>
      <c r="B11" s="113" t="s">
        <v>453</v>
      </c>
      <c r="C11" s="143">
        <v>4.8300000000000003E-2</v>
      </c>
      <c r="D11" s="143">
        <v>4.8300000000000003E-2</v>
      </c>
      <c r="E11" s="143">
        <v>4.8300000000000003E-2</v>
      </c>
      <c r="F11" s="143">
        <v>4.8300000000000003E-2</v>
      </c>
      <c r="G11" s="143">
        <v>4.8300000000000003E-2</v>
      </c>
      <c r="H11" s="143">
        <v>4.8300000000000003E-2</v>
      </c>
      <c r="I11" s="143">
        <v>4.8300000000000003E-2</v>
      </c>
      <c r="J11" s="143">
        <v>4.8300000000000003E-2</v>
      </c>
      <c r="K11" s="143">
        <v>4.8300000000000003E-2</v>
      </c>
      <c r="L11" s="143">
        <v>4.8300000000000003E-2</v>
      </c>
      <c r="M11" s="143">
        <v>4.8300000000000003E-2</v>
      </c>
      <c r="N11" s="143">
        <v>4.8300000000000003E-2</v>
      </c>
      <c r="O11" s="143">
        <v>4.8300000000000003E-2</v>
      </c>
      <c r="P11" s="143">
        <v>4.8300000000000003E-2</v>
      </c>
      <c r="Q11" s="143">
        <v>4.8300000000000003E-2</v>
      </c>
      <c r="R11" s="143">
        <v>4.8300000000000003E-2</v>
      </c>
      <c r="S11" s="143">
        <v>4.8300000000000003E-2</v>
      </c>
      <c r="T11" s="143">
        <v>4.8300000000000003E-2</v>
      </c>
      <c r="U11" s="143">
        <v>4.8300000000000003E-2</v>
      </c>
      <c r="V11" s="143">
        <v>4.8300000000000003E-2</v>
      </c>
      <c r="W11" s="143">
        <v>4.8300000000000003E-2</v>
      </c>
      <c r="X11" s="143">
        <v>4.8300000000000003E-2</v>
      </c>
    </row>
    <row r="12" spans="1:24" x14ac:dyDescent="0.5">
      <c r="A12" s="113" t="s">
        <v>80</v>
      </c>
      <c r="B12" s="113" t="s">
        <v>454</v>
      </c>
      <c r="C12" s="143">
        <v>4.8300000000000003E-2</v>
      </c>
      <c r="D12" s="143">
        <v>4.8300000000000003E-2</v>
      </c>
      <c r="E12" s="143">
        <v>4.8300000000000003E-2</v>
      </c>
      <c r="F12" s="143">
        <v>4.8300000000000003E-2</v>
      </c>
      <c r="G12" s="143">
        <v>4.8300000000000003E-2</v>
      </c>
      <c r="H12" s="143">
        <v>4.8300000000000003E-2</v>
      </c>
      <c r="I12" s="143">
        <v>4.8300000000000003E-2</v>
      </c>
      <c r="J12" s="143">
        <v>4.8300000000000003E-2</v>
      </c>
      <c r="K12" s="143">
        <v>4.8300000000000003E-2</v>
      </c>
      <c r="L12" s="143">
        <v>4.8300000000000003E-2</v>
      </c>
      <c r="M12" s="143">
        <v>4.8300000000000003E-2</v>
      </c>
      <c r="N12" s="143">
        <v>4.8300000000000003E-2</v>
      </c>
      <c r="O12" s="143">
        <v>4.8300000000000003E-2</v>
      </c>
      <c r="P12" s="143">
        <v>4.8300000000000003E-2</v>
      </c>
      <c r="Q12" s="143">
        <v>4.8300000000000003E-2</v>
      </c>
      <c r="R12" s="143">
        <v>4.8300000000000003E-2</v>
      </c>
      <c r="S12" s="143">
        <v>4.8300000000000003E-2</v>
      </c>
      <c r="T12" s="143">
        <v>4.8300000000000003E-2</v>
      </c>
      <c r="U12" s="143">
        <v>4.8300000000000003E-2</v>
      </c>
      <c r="V12" s="143">
        <v>4.8300000000000003E-2</v>
      </c>
      <c r="W12" s="143">
        <v>4.8300000000000003E-2</v>
      </c>
      <c r="X12" s="143">
        <v>4.8300000000000003E-2</v>
      </c>
    </row>
    <row r="13" spans="1:24" x14ac:dyDescent="0.5">
      <c r="A13" s="113" t="s">
        <v>81</v>
      </c>
      <c r="B13" s="113" t="s">
        <v>455</v>
      </c>
      <c r="C13" s="143">
        <v>4.8300000000000003E-2</v>
      </c>
      <c r="D13" s="143">
        <v>4.8300000000000003E-2</v>
      </c>
      <c r="E13" s="143">
        <v>4.8300000000000003E-2</v>
      </c>
      <c r="F13" s="143">
        <v>4.8300000000000003E-2</v>
      </c>
      <c r="G13" s="143">
        <v>4.8300000000000003E-2</v>
      </c>
      <c r="H13" s="143">
        <v>4.8300000000000003E-2</v>
      </c>
      <c r="I13" s="143">
        <v>4.8300000000000003E-2</v>
      </c>
      <c r="J13" s="143">
        <v>4.8300000000000003E-2</v>
      </c>
      <c r="K13" s="143">
        <v>4.8300000000000003E-2</v>
      </c>
      <c r="L13" s="143">
        <v>4.8300000000000003E-2</v>
      </c>
      <c r="M13" s="143">
        <v>4.8300000000000003E-2</v>
      </c>
      <c r="N13" s="143">
        <v>4.8300000000000003E-2</v>
      </c>
      <c r="O13" s="143">
        <v>4.8300000000000003E-2</v>
      </c>
      <c r="P13" s="143">
        <v>4.8300000000000003E-2</v>
      </c>
      <c r="Q13" s="143">
        <v>4.8300000000000003E-2</v>
      </c>
      <c r="R13" s="143">
        <v>4.8300000000000003E-2</v>
      </c>
      <c r="S13" s="143">
        <v>4.8300000000000003E-2</v>
      </c>
      <c r="T13" s="143">
        <v>4.8300000000000003E-2</v>
      </c>
      <c r="U13" s="143">
        <v>4.8300000000000003E-2</v>
      </c>
      <c r="V13" s="143">
        <v>4.8300000000000003E-2</v>
      </c>
      <c r="W13" s="143">
        <v>4.8300000000000003E-2</v>
      </c>
      <c r="X13" s="143">
        <v>4.8300000000000003E-2</v>
      </c>
    </row>
    <row r="14" spans="1:24" x14ac:dyDescent="0.5">
      <c r="A14" s="113" t="s">
        <v>162</v>
      </c>
      <c r="B14" s="113" t="s">
        <v>456</v>
      </c>
      <c r="C14" s="143">
        <v>4.8300000000000003E-2</v>
      </c>
      <c r="D14" s="143">
        <v>4.8300000000000003E-2</v>
      </c>
      <c r="E14" s="143">
        <v>4.8300000000000003E-2</v>
      </c>
      <c r="F14" s="143">
        <v>4.8300000000000003E-2</v>
      </c>
      <c r="G14" s="143">
        <v>4.8300000000000003E-2</v>
      </c>
      <c r="H14" s="143">
        <v>4.8300000000000003E-2</v>
      </c>
      <c r="I14" s="143">
        <v>4.8300000000000003E-2</v>
      </c>
      <c r="J14" s="143">
        <v>4.8300000000000003E-2</v>
      </c>
      <c r="K14" s="143">
        <v>4.8300000000000003E-2</v>
      </c>
      <c r="L14" s="143">
        <v>4.8300000000000003E-2</v>
      </c>
      <c r="M14" s="143">
        <v>4.8300000000000003E-2</v>
      </c>
      <c r="N14" s="143">
        <v>4.8300000000000003E-2</v>
      </c>
      <c r="O14" s="143">
        <v>4.8300000000000003E-2</v>
      </c>
      <c r="P14" s="143">
        <v>4.8300000000000003E-2</v>
      </c>
      <c r="Q14" s="143">
        <v>4.8300000000000003E-2</v>
      </c>
      <c r="R14" s="143">
        <v>4.8300000000000003E-2</v>
      </c>
      <c r="S14" s="143">
        <v>4.8300000000000003E-2</v>
      </c>
      <c r="T14" s="143">
        <v>4.8300000000000003E-2</v>
      </c>
      <c r="U14" s="143">
        <v>4.8300000000000003E-2</v>
      </c>
      <c r="V14" s="143">
        <v>4.8300000000000003E-2</v>
      </c>
      <c r="W14" s="143">
        <v>4.8300000000000003E-2</v>
      </c>
      <c r="X14" s="143">
        <v>4.8300000000000003E-2</v>
      </c>
    </row>
    <row r="15" spans="1:24" x14ac:dyDescent="0.5">
      <c r="A15" s="113" t="s">
        <v>163</v>
      </c>
      <c r="B15" s="113" t="s">
        <v>457</v>
      </c>
      <c r="C15" s="143">
        <v>4.8300000000000003E-2</v>
      </c>
      <c r="D15" s="143">
        <v>4.8300000000000003E-2</v>
      </c>
      <c r="E15" s="143">
        <v>4.8300000000000003E-2</v>
      </c>
      <c r="F15" s="143">
        <v>4.8300000000000003E-2</v>
      </c>
      <c r="G15" s="143">
        <v>4.8300000000000003E-2</v>
      </c>
      <c r="H15" s="143">
        <v>4.8300000000000003E-2</v>
      </c>
      <c r="I15" s="143">
        <v>4.8300000000000003E-2</v>
      </c>
      <c r="J15" s="143">
        <v>4.8300000000000003E-2</v>
      </c>
      <c r="K15" s="143">
        <v>4.8300000000000003E-2</v>
      </c>
      <c r="L15" s="143">
        <v>4.8300000000000003E-2</v>
      </c>
      <c r="M15" s="143">
        <v>4.8300000000000003E-2</v>
      </c>
      <c r="N15" s="143">
        <v>4.8300000000000003E-2</v>
      </c>
      <c r="O15" s="143">
        <v>4.8300000000000003E-2</v>
      </c>
      <c r="P15" s="143">
        <v>4.8300000000000003E-2</v>
      </c>
      <c r="Q15" s="143">
        <v>4.8300000000000003E-2</v>
      </c>
      <c r="R15" s="143">
        <v>4.8300000000000003E-2</v>
      </c>
      <c r="S15" s="143">
        <v>4.8300000000000003E-2</v>
      </c>
      <c r="T15" s="143">
        <v>4.8300000000000003E-2</v>
      </c>
      <c r="U15" s="143">
        <v>4.8300000000000003E-2</v>
      </c>
      <c r="V15" s="143">
        <v>4.8300000000000003E-2</v>
      </c>
      <c r="W15" s="143">
        <v>4.8300000000000003E-2</v>
      </c>
      <c r="X15" s="143">
        <v>4.8300000000000003E-2</v>
      </c>
    </row>
    <row r="16" spans="1:24" x14ac:dyDescent="0.5">
      <c r="A16" s="113" t="s">
        <v>164</v>
      </c>
      <c r="B16" s="113" t="s">
        <v>458</v>
      </c>
      <c r="C16" s="143">
        <v>4.8300000000000003E-2</v>
      </c>
      <c r="D16" s="143">
        <v>4.8300000000000003E-2</v>
      </c>
      <c r="E16" s="143">
        <v>4.8300000000000003E-2</v>
      </c>
      <c r="F16" s="143">
        <v>4.8300000000000003E-2</v>
      </c>
      <c r="G16" s="143">
        <v>4.8300000000000003E-2</v>
      </c>
      <c r="H16" s="143">
        <v>4.8300000000000003E-2</v>
      </c>
      <c r="I16" s="143">
        <v>4.8300000000000003E-2</v>
      </c>
      <c r="J16" s="143">
        <v>4.8300000000000003E-2</v>
      </c>
      <c r="K16" s="143">
        <v>4.8300000000000003E-2</v>
      </c>
      <c r="L16" s="143">
        <v>4.8300000000000003E-2</v>
      </c>
      <c r="M16" s="143">
        <v>4.8300000000000003E-2</v>
      </c>
      <c r="N16" s="143">
        <v>4.8300000000000003E-2</v>
      </c>
      <c r="O16" s="143">
        <v>4.8300000000000003E-2</v>
      </c>
      <c r="P16" s="143">
        <v>4.8300000000000003E-2</v>
      </c>
      <c r="Q16" s="143">
        <v>4.8300000000000003E-2</v>
      </c>
      <c r="R16" s="143">
        <v>4.8300000000000003E-2</v>
      </c>
      <c r="S16" s="143">
        <v>4.8300000000000003E-2</v>
      </c>
      <c r="T16" s="143">
        <v>4.8300000000000003E-2</v>
      </c>
      <c r="U16" s="143">
        <v>4.8300000000000003E-2</v>
      </c>
      <c r="V16" s="143">
        <v>4.8300000000000003E-2</v>
      </c>
      <c r="W16" s="143">
        <v>4.8300000000000003E-2</v>
      </c>
      <c r="X16" s="143">
        <v>4.8300000000000003E-2</v>
      </c>
    </row>
    <row r="17" spans="1:24" x14ac:dyDescent="0.5">
      <c r="A17" s="113" t="s">
        <v>165</v>
      </c>
      <c r="B17" s="113" t="s">
        <v>459</v>
      </c>
      <c r="C17" s="143">
        <v>4.8300000000000003E-2</v>
      </c>
      <c r="D17" s="143">
        <v>4.8300000000000003E-2</v>
      </c>
      <c r="E17" s="143">
        <v>4.8300000000000003E-2</v>
      </c>
      <c r="F17" s="143">
        <v>4.8300000000000003E-2</v>
      </c>
      <c r="G17" s="143">
        <v>4.8300000000000003E-2</v>
      </c>
      <c r="H17" s="143">
        <v>4.8300000000000003E-2</v>
      </c>
      <c r="I17" s="143">
        <v>4.8300000000000003E-2</v>
      </c>
      <c r="J17" s="143">
        <v>4.8300000000000003E-2</v>
      </c>
      <c r="K17" s="143">
        <v>4.8300000000000003E-2</v>
      </c>
      <c r="L17" s="143">
        <v>4.8300000000000003E-2</v>
      </c>
      <c r="M17" s="143">
        <v>4.8300000000000003E-2</v>
      </c>
      <c r="N17" s="143">
        <v>4.8300000000000003E-2</v>
      </c>
      <c r="O17" s="143">
        <v>4.8300000000000003E-2</v>
      </c>
      <c r="P17" s="143">
        <v>4.8300000000000003E-2</v>
      </c>
      <c r="Q17" s="143">
        <v>4.8300000000000003E-2</v>
      </c>
      <c r="R17" s="143">
        <v>4.8300000000000003E-2</v>
      </c>
      <c r="S17" s="143">
        <v>4.8300000000000003E-2</v>
      </c>
      <c r="T17" s="143">
        <v>4.8300000000000003E-2</v>
      </c>
      <c r="U17" s="143">
        <v>4.8300000000000003E-2</v>
      </c>
      <c r="V17" s="143">
        <v>4.8300000000000003E-2</v>
      </c>
      <c r="W17" s="143">
        <v>4.8300000000000003E-2</v>
      </c>
      <c r="X17" s="143">
        <v>4.8300000000000003E-2</v>
      </c>
    </row>
    <row r="18" spans="1:24" x14ac:dyDescent="0.5">
      <c r="A18" s="113" t="s">
        <v>166</v>
      </c>
      <c r="B18" s="113" t="s">
        <v>460</v>
      </c>
      <c r="C18" s="143">
        <v>4.8300000000000003E-2</v>
      </c>
      <c r="D18" s="143">
        <v>4.8300000000000003E-2</v>
      </c>
      <c r="E18" s="143">
        <v>4.8300000000000003E-2</v>
      </c>
      <c r="F18" s="143">
        <v>4.8300000000000003E-2</v>
      </c>
      <c r="G18" s="143">
        <v>4.8300000000000003E-2</v>
      </c>
      <c r="H18" s="143">
        <v>4.8300000000000003E-2</v>
      </c>
      <c r="I18" s="143">
        <v>4.8300000000000003E-2</v>
      </c>
      <c r="J18" s="143">
        <v>4.8300000000000003E-2</v>
      </c>
      <c r="K18" s="143">
        <v>4.8300000000000003E-2</v>
      </c>
      <c r="L18" s="143">
        <v>4.8300000000000003E-2</v>
      </c>
      <c r="M18" s="143">
        <v>4.8300000000000003E-2</v>
      </c>
      <c r="N18" s="143">
        <v>4.8300000000000003E-2</v>
      </c>
      <c r="O18" s="143">
        <v>4.8300000000000003E-2</v>
      </c>
      <c r="P18" s="143">
        <v>4.8300000000000003E-2</v>
      </c>
      <c r="Q18" s="143">
        <v>4.8300000000000003E-2</v>
      </c>
      <c r="R18" s="143">
        <v>4.8300000000000003E-2</v>
      </c>
      <c r="S18" s="143">
        <v>4.8300000000000003E-2</v>
      </c>
      <c r="T18" s="143">
        <v>4.8300000000000003E-2</v>
      </c>
      <c r="U18" s="143">
        <v>4.8300000000000003E-2</v>
      </c>
      <c r="V18" s="143">
        <v>4.8300000000000003E-2</v>
      </c>
      <c r="W18" s="143">
        <v>4.8300000000000003E-2</v>
      </c>
      <c r="X18" s="143">
        <v>4.8300000000000003E-2</v>
      </c>
    </row>
    <row r="19" spans="1:24" x14ac:dyDescent="0.5">
      <c r="A19" s="113" t="s">
        <v>167</v>
      </c>
      <c r="B19" s="113" t="s">
        <v>461</v>
      </c>
      <c r="C19" s="143">
        <v>4.8300000000000003E-2</v>
      </c>
      <c r="D19" s="143">
        <v>4.8300000000000003E-2</v>
      </c>
      <c r="E19" s="143">
        <v>4.8300000000000003E-2</v>
      </c>
      <c r="F19" s="143">
        <v>4.8300000000000003E-2</v>
      </c>
      <c r="G19" s="143">
        <v>4.8300000000000003E-2</v>
      </c>
      <c r="H19" s="143">
        <v>4.8300000000000003E-2</v>
      </c>
      <c r="I19" s="143">
        <v>4.8300000000000003E-2</v>
      </c>
      <c r="J19" s="143">
        <v>4.8300000000000003E-2</v>
      </c>
      <c r="K19" s="143">
        <v>4.8300000000000003E-2</v>
      </c>
      <c r="L19" s="143">
        <v>4.8300000000000003E-2</v>
      </c>
      <c r="M19" s="143">
        <v>4.8300000000000003E-2</v>
      </c>
      <c r="N19" s="143">
        <v>4.8300000000000003E-2</v>
      </c>
      <c r="O19" s="143">
        <v>4.8300000000000003E-2</v>
      </c>
      <c r="P19" s="143">
        <v>4.8300000000000003E-2</v>
      </c>
      <c r="Q19" s="143">
        <v>4.8300000000000003E-2</v>
      </c>
      <c r="R19" s="143">
        <v>4.8300000000000003E-2</v>
      </c>
      <c r="S19" s="143">
        <v>4.8300000000000003E-2</v>
      </c>
      <c r="T19" s="143">
        <v>4.8300000000000003E-2</v>
      </c>
      <c r="U19" s="143">
        <v>4.8300000000000003E-2</v>
      </c>
      <c r="V19" s="143">
        <v>4.8300000000000003E-2</v>
      </c>
      <c r="W19" s="143">
        <v>4.8300000000000003E-2</v>
      </c>
      <c r="X19" s="143">
        <v>4.8300000000000003E-2</v>
      </c>
    </row>
    <row r="20" spans="1:24" x14ac:dyDescent="0.5">
      <c r="A20" s="113" t="s">
        <v>168</v>
      </c>
      <c r="B20" s="113" t="s">
        <v>462</v>
      </c>
      <c r="C20" s="143">
        <v>4.8300000000000003E-2</v>
      </c>
      <c r="D20" s="143">
        <v>4.8300000000000003E-2</v>
      </c>
      <c r="E20" s="143">
        <v>4.8300000000000003E-2</v>
      </c>
      <c r="F20" s="143">
        <v>4.8300000000000003E-2</v>
      </c>
      <c r="G20" s="143">
        <v>4.8300000000000003E-2</v>
      </c>
      <c r="H20" s="143">
        <v>4.8300000000000003E-2</v>
      </c>
      <c r="I20" s="143">
        <v>4.8300000000000003E-2</v>
      </c>
      <c r="J20" s="143">
        <v>4.8300000000000003E-2</v>
      </c>
      <c r="K20" s="143">
        <v>4.8300000000000003E-2</v>
      </c>
      <c r="L20" s="143">
        <v>4.8300000000000003E-2</v>
      </c>
      <c r="M20" s="143">
        <v>4.8300000000000003E-2</v>
      </c>
      <c r="N20" s="143">
        <v>4.8300000000000003E-2</v>
      </c>
      <c r="O20" s="143">
        <v>4.8300000000000003E-2</v>
      </c>
      <c r="P20" s="143">
        <v>4.8300000000000003E-2</v>
      </c>
      <c r="Q20" s="143">
        <v>4.8300000000000003E-2</v>
      </c>
      <c r="R20" s="143">
        <v>4.8300000000000003E-2</v>
      </c>
      <c r="S20" s="143">
        <v>4.8300000000000003E-2</v>
      </c>
      <c r="T20" s="143">
        <v>4.8300000000000003E-2</v>
      </c>
      <c r="U20" s="143">
        <v>4.8300000000000003E-2</v>
      </c>
      <c r="V20" s="143">
        <v>4.8300000000000003E-2</v>
      </c>
      <c r="W20" s="143">
        <v>4.8300000000000003E-2</v>
      </c>
      <c r="X20" s="143">
        <v>4.8300000000000003E-2</v>
      </c>
    </row>
    <row r="21" spans="1:24" x14ac:dyDescent="0.5">
      <c r="A21" s="113" t="s">
        <v>169</v>
      </c>
      <c r="B21" s="113" t="s">
        <v>463</v>
      </c>
      <c r="C21" s="143">
        <v>4.8300000000000003E-2</v>
      </c>
      <c r="D21" s="143">
        <v>4.8300000000000003E-2</v>
      </c>
      <c r="E21" s="143">
        <v>4.8300000000000003E-2</v>
      </c>
      <c r="F21" s="143">
        <v>4.8300000000000003E-2</v>
      </c>
      <c r="G21" s="143">
        <v>4.8300000000000003E-2</v>
      </c>
      <c r="H21" s="143">
        <v>4.8300000000000003E-2</v>
      </c>
      <c r="I21" s="143">
        <v>4.8300000000000003E-2</v>
      </c>
      <c r="J21" s="143">
        <v>4.8300000000000003E-2</v>
      </c>
      <c r="K21" s="143">
        <v>4.8300000000000003E-2</v>
      </c>
      <c r="L21" s="143">
        <v>4.8300000000000003E-2</v>
      </c>
      <c r="M21" s="143">
        <v>4.8300000000000003E-2</v>
      </c>
      <c r="N21" s="143">
        <v>4.8300000000000003E-2</v>
      </c>
      <c r="O21" s="143">
        <v>4.8300000000000003E-2</v>
      </c>
      <c r="P21" s="143">
        <v>4.8300000000000003E-2</v>
      </c>
      <c r="Q21" s="143">
        <v>4.8300000000000003E-2</v>
      </c>
      <c r="R21" s="143">
        <v>4.8300000000000003E-2</v>
      </c>
      <c r="S21" s="143">
        <v>4.8300000000000003E-2</v>
      </c>
      <c r="T21" s="143">
        <v>4.8300000000000003E-2</v>
      </c>
      <c r="U21" s="143">
        <v>4.8300000000000003E-2</v>
      </c>
      <c r="V21" s="143">
        <v>4.8300000000000003E-2</v>
      </c>
      <c r="W21" s="143">
        <v>4.8300000000000003E-2</v>
      </c>
      <c r="X21" s="143">
        <v>4.8300000000000003E-2</v>
      </c>
    </row>
    <row r="22" spans="1:24" x14ac:dyDescent="0.5">
      <c r="A22" s="113" t="s">
        <v>170</v>
      </c>
      <c r="B22" s="113" t="s">
        <v>464</v>
      </c>
      <c r="C22" s="143">
        <v>4.8300000000000003E-2</v>
      </c>
      <c r="D22" s="143">
        <v>4.8300000000000003E-2</v>
      </c>
      <c r="E22" s="143">
        <v>4.8300000000000003E-2</v>
      </c>
      <c r="F22" s="143">
        <v>4.8300000000000003E-2</v>
      </c>
      <c r="G22" s="143">
        <v>4.8300000000000003E-2</v>
      </c>
      <c r="H22" s="143">
        <v>4.8300000000000003E-2</v>
      </c>
      <c r="I22" s="143">
        <v>4.8300000000000003E-2</v>
      </c>
      <c r="J22" s="143">
        <v>4.8300000000000003E-2</v>
      </c>
      <c r="K22" s="143">
        <v>4.8300000000000003E-2</v>
      </c>
      <c r="L22" s="143">
        <v>4.8300000000000003E-2</v>
      </c>
      <c r="M22" s="143">
        <v>4.8300000000000003E-2</v>
      </c>
      <c r="N22" s="143">
        <v>4.8300000000000003E-2</v>
      </c>
      <c r="O22" s="143">
        <v>4.8300000000000003E-2</v>
      </c>
      <c r="P22" s="143">
        <v>4.8300000000000003E-2</v>
      </c>
      <c r="Q22" s="143">
        <v>4.8300000000000003E-2</v>
      </c>
      <c r="R22" s="143">
        <v>4.8300000000000003E-2</v>
      </c>
      <c r="S22" s="143">
        <v>4.8300000000000003E-2</v>
      </c>
      <c r="T22" s="143">
        <v>4.8300000000000003E-2</v>
      </c>
      <c r="U22" s="143">
        <v>4.8300000000000003E-2</v>
      </c>
      <c r="V22" s="143">
        <v>4.8300000000000003E-2</v>
      </c>
      <c r="W22" s="143">
        <v>4.8300000000000003E-2</v>
      </c>
      <c r="X22" s="143">
        <v>4.8300000000000003E-2</v>
      </c>
    </row>
    <row r="23" spans="1:24" x14ac:dyDescent="0.5">
      <c r="A23" s="113" t="s">
        <v>171</v>
      </c>
      <c r="B23" s="113" t="s">
        <v>465</v>
      </c>
      <c r="C23" s="143">
        <v>4.8300000000000003E-2</v>
      </c>
      <c r="D23" s="143">
        <v>4.8300000000000003E-2</v>
      </c>
      <c r="E23" s="143">
        <v>4.8300000000000003E-2</v>
      </c>
      <c r="F23" s="143">
        <v>4.8300000000000003E-2</v>
      </c>
      <c r="G23" s="143">
        <v>4.8300000000000003E-2</v>
      </c>
      <c r="H23" s="143">
        <v>4.8300000000000003E-2</v>
      </c>
      <c r="I23" s="143">
        <v>4.8300000000000003E-2</v>
      </c>
      <c r="J23" s="143">
        <v>4.8300000000000003E-2</v>
      </c>
      <c r="K23" s="143">
        <v>4.8300000000000003E-2</v>
      </c>
      <c r="L23" s="143">
        <v>4.8300000000000003E-2</v>
      </c>
      <c r="M23" s="143">
        <v>4.8300000000000003E-2</v>
      </c>
      <c r="N23" s="143">
        <v>4.8300000000000003E-2</v>
      </c>
      <c r="O23" s="143">
        <v>4.8300000000000003E-2</v>
      </c>
      <c r="P23" s="143">
        <v>4.8300000000000003E-2</v>
      </c>
      <c r="Q23" s="143">
        <v>4.8300000000000003E-2</v>
      </c>
      <c r="R23" s="143">
        <v>4.8300000000000003E-2</v>
      </c>
      <c r="S23" s="143">
        <v>4.8300000000000003E-2</v>
      </c>
      <c r="T23" s="143">
        <v>4.8300000000000003E-2</v>
      </c>
      <c r="U23" s="143">
        <v>4.8300000000000003E-2</v>
      </c>
      <c r="V23" s="143">
        <v>4.8300000000000003E-2</v>
      </c>
      <c r="W23" s="143">
        <v>4.8300000000000003E-2</v>
      </c>
      <c r="X23" s="143">
        <v>4.8300000000000003E-2</v>
      </c>
    </row>
    <row r="24" spans="1:24" x14ac:dyDescent="0.5">
      <c r="A24" s="113" t="s">
        <v>172</v>
      </c>
      <c r="B24" s="113" t="s">
        <v>466</v>
      </c>
      <c r="C24" s="143">
        <v>4.8300000000000003E-2</v>
      </c>
      <c r="D24" s="143">
        <v>4.8300000000000003E-2</v>
      </c>
      <c r="E24" s="143">
        <v>4.8300000000000003E-2</v>
      </c>
      <c r="F24" s="143">
        <v>4.8300000000000003E-2</v>
      </c>
      <c r="G24" s="143">
        <v>4.8300000000000003E-2</v>
      </c>
      <c r="H24" s="143">
        <v>4.8300000000000003E-2</v>
      </c>
      <c r="I24" s="143">
        <v>4.8300000000000003E-2</v>
      </c>
      <c r="J24" s="143">
        <v>4.8300000000000003E-2</v>
      </c>
      <c r="K24" s="143">
        <v>4.8300000000000003E-2</v>
      </c>
      <c r="L24" s="143">
        <v>4.8300000000000003E-2</v>
      </c>
      <c r="M24" s="143">
        <v>4.8300000000000003E-2</v>
      </c>
      <c r="N24" s="143">
        <v>4.8300000000000003E-2</v>
      </c>
      <c r="O24" s="143">
        <v>4.8300000000000003E-2</v>
      </c>
      <c r="P24" s="143">
        <v>4.8300000000000003E-2</v>
      </c>
      <c r="Q24" s="143">
        <v>4.8300000000000003E-2</v>
      </c>
      <c r="R24" s="143">
        <v>4.8300000000000003E-2</v>
      </c>
      <c r="S24" s="143">
        <v>4.8300000000000003E-2</v>
      </c>
      <c r="T24" s="143">
        <v>4.8300000000000003E-2</v>
      </c>
      <c r="U24" s="143">
        <v>4.8300000000000003E-2</v>
      </c>
      <c r="V24" s="143">
        <v>4.8300000000000003E-2</v>
      </c>
      <c r="W24" s="143">
        <v>4.8300000000000003E-2</v>
      </c>
      <c r="X24" s="143">
        <v>4.8300000000000003E-2</v>
      </c>
    </row>
    <row r="25" spans="1:24" x14ac:dyDescent="0.5">
      <c r="A25" s="113" t="s">
        <v>173</v>
      </c>
      <c r="B25" s="113" t="s">
        <v>467</v>
      </c>
      <c r="C25" s="143">
        <v>4.8300000000000003E-2</v>
      </c>
      <c r="D25" s="143">
        <v>4.8300000000000003E-2</v>
      </c>
      <c r="E25" s="143">
        <v>4.8300000000000003E-2</v>
      </c>
      <c r="F25" s="143">
        <v>4.8300000000000003E-2</v>
      </c>
      <c r="G25" s="143">
        <v>4.8300000000000003E-2</v>
      </c>
      <c r="H25" s="143">
        <v>4.8300000000000003E-2</v>
      </c>
      <c r="I25" s="143">
        <v>4.8300000000000003E-2</v>
      </c>
      <c r="J25" s="143">
        <v>4.8300000000000003E-2</v>
      </c>
      <c r="K25" s="143">
        <v>4.8300000000000003E-2</v>
      </c>
      <c r="L25" s="143">
        <v>4.8300000000000003E-2</v>
      </c>
      <c r="M25" s="143">
        <v>4.8300000000000003E-2</v>
      </c>
      <c r="N25" s="143">
        <v>4.8300000000000003E-2</v>
      </c>
      <c r="O25" s="143">
        <v>4.8300000000000003E-2</v>
      </c>
      <c r="P25" s="143">
        <v>4.8300000000000003E-2</v>
      </c>
      <c r="Q25" s="143">
        <v>4.8300000000000003E-2</v>
      </c>
      <c r="R25" s="143">
        <v>4.8300000000000003E-2</v>
      </c>
      <c r="S25" s="143">
        <v>4.8300000000000003E-2</v>
      </c>
      <c r="T25" s="143">
        <v>4.8300000000000003E-2</v>
      </c>
      <c r="U25" s="143">
        <v>4.8300000000000003E-2</v>
      </c>
      <c r="V25" s="143">
        <v>4.8300000000000003E-2</v>
      </c>
      <c r="W25" s="143">
        <v>4.8300000000000003E-2</v>
      </c>
      <c r="X25" s="143">
        <v>4.8300000000000003E-2</v>
      </c>
    </row>
    <row r="26" spans="1:24" x14ac:dyDescent="0.5">
      <c r="A26" s="113" t="s">
        <v>82</v>
      </c>
      <c r="B26" s="113" t="s">
        <v>468</v>
      </c>
      <c r="C26" s="143">
        <v>4.8300000000000003E-2</v>
      </c>
      <c r="D26" s="143">
        <v>4.8300000000000003E-2</v>
      </c>
      <c r="E26" s="143">
        <v>4.8300000000000003E-2</v>
      </c>
      <c r="F26" s="143">
        <v>4.8300000000000003E-2</v>
      </c>
      <c r="G26" s="143">
        <v>4.8300000000000003E-2</v>
      </c>
      <c r="H26" s="143">
        <v>4.8300000000000003E-2</v>
      </c>
      <c r="I26" s="143">
        <v>4.8300000000000003E-2</v>
      </c>
      <c r="J26" s="143">
        <v>4.8300000000000003E-2</v>
      </c>
      <c r="K26" s="143">
        <v>4.8300000000000003E-2</v>
      </c>
      <c r="L26" s="143">
        <v>4.8300000000000003E-2</v>
      </c>
      <c r="M26" s="143">
        <v>4.8300000000000003E-2</v>
      </c>
      <c r="N26" s="143">
        <v>4.8300000000000003E-2</v>
      </c>
      <c r="O26" s="143">
        <v>4.8300000000000003E-2</v>
      </c>
      <c r="P26" s="143">
        <v>4.8300000000000003E-2</v>
      </c>
      <c r="Q26" s="143">
        <v>4.8300000000000003E-2</v>
      </c>
      <c r="R26" s="143">
        <v>4.8300000000000003E-2</v>
      </c>
      <c r="S26" s="143">
        <v>4.8300000000000003E-2</v>
      </c>
      <c r="T26" s="143">
        <v>4.8300000000000003E-2</v>
      </c>
      <c r="U26" s="143">
        <v>4.8300000000000003E-2</v>
      </c>
      <c r="V26" s="143">
        <v>4.8300000000000003E-2</v>
      </c>
      <c r="W26" s="143">
        <v>4.8300000000000003E-2</v>
      </c>
      <c r="X26" s="143">
        <v>4.8300000000000003E-2</v>
      </c>
    </row>
    <row r="27" spans="1:24" x14ac:dyDescent="0.5">
      <c r="A27" s="113" t="s">
        <v>83</v>
      </c>
      <c r="B27" s="113" t="s">
        <v>469</v>
      </c>
      <c r="C27" s="143">
        <v>4.8300000000000003E-2</v>
      </c>
      <c r="D27" s="143">
        <v>4.8300000000000003E-2</v>
      </c>
      <c r="E27" s="143">
        <v>4.8300000000000003E-2</v>
      </c>
      <c r="F27" s="143">
        <v>4.8300000000000003E-2</v>
      </c>
      <c r="G27" s="143">
        <v>4.8300000000000003E-2</v>
      </c>
      <c r="H27" s="143">
        <v>4.8300000000000003E-2</v>
      </c>
      <c r="I27" s="143">
        <v>4.8300000000000003E-2</v>
      </c>
      <c r="J27" s="143">
        <v>4.8300000000000003E-2</v>
      </c>
      <c r="K27" s="143">
        <v>4.8300000000000003E-2</v>
      </c>
      <c r="L27" s="143">
        <v>4.8300000000000003E-2</v>
      </c>
      <c r="M27" s="143">
        <v>4.8300000000000003E-2</v>
      </c>
      <c r="N27" s="143">
        <v>4.8300000000000003E-2</v>
      </c>
      <c r="O27" s="143">
        <v>4.8300000000000003E-2</v>
      </c>
      <c r="P27" s="143">
        <v>4.8300000000000003E-2</v>
      </c>
      <c r="Q27" s="143">
        <v>4.8300000000000003E-2</v>
      </c>
      <c r="R27" s="143">
        <v>4.8300000000000003E-2</v>
      </c>
      <c r="S27" s="143">
        <v>4.8300000000000003E-2</v>
      </c>
      <c r="T27" s="143">
        <v>4.8300000000000003E-2</v>
      </c>
      <c r="U27" s="143">
        <v>4.8300000000000003E-2</v>
      </c>
      <c r="V27" s="143">
        <v>4.8300000000000003E-2</v>
      </c>
      <c r="W27" s="143">
        <v>4.8300000000000003E-2</v>
      </c>
      <c r="X27" s="143">
        <v>4.8300000000000003E-2</v>
      </c>
    </row>
    <row r="28" spans="1:24" x14ac:dyDescent="0.5">
      <c r="A28" s="113" t="s">
        <v>84</v>
      </c>
      <c r="B28" s="113" t="s">
        <v>470</v>
      </c>
      <c r="C28" s="143">
        <v>4.8300000000000003E-2</v>
      </c>
      <c r="D28" s="143">
        <v>4.8300000000000003E-2</v>
      </c>
      <c r="E28" s="143">
        <v>4.8300000000000003E-2</v>
      </c>
      <c r="F28" s="143">
        <v>4.8300000000000003E-2</v>
      </c>
      <c r="G28" s="143">
        <v>4.8300000000000003E-2</v>
      </c>
      <c r="H28" s="143">
        <v>4.8300000000000003E-2</v>
      </c>
      <c r="I28" s="143">
        <v>4.8300000000000003E-2</v>
      </c>
      <c r="J28" s="143">
        <v>4.8300000000000003E-2</v>
      </c>
      <c r="K28" s="143">
        <v>4.8300000000000003E-2</v>
      </c>
      <c r="L28" s="143">
        <v>4.8300000000000003E-2</v>
      </c>
      <c r="M28" s="143">
        <v>4.8300000000000003E-2</v>
      </c>
      <c r="N28" s="143">
        <v>4.8300000000000003E-2</v>
      </c>
      <c r="O28" s="143">
        <v>4.8300000000000003E-2</v>
      </c>
      <c r="P28" s="143">
        <v>4.8300000000000003E-2</v>
      </c>
      <c r="Q28" s="143">
        <v>4.8300000000000003E-2</v>
      </c>
      <c r="R28" s="143">
        <v>4.8300000000000003E-2</v>
      </c>
      <c r="S28" s="143">
        <v>4.8300000000000003E-2</v>
      </c>
      <c r="T28" s="143">
        <v>4.8300000000000003E-2</v>
      </c>
      <c r="U28" s="143">
        <v>4.8300000000000003E-2</v>
      </c>
      <c r="V28" s="143">
        <v>4.8300000000000003E-2</v>
      </c>
      <c r="W28" s="143">
        <v>4.8300000000000003E-2</v>
      </c>
      <c r="X28" s="143">
        <v>4.8300000000000003E-2</v>
      </c>
    </row>
    <row r="29" spans="1:24" x14ac:dyDescent="0.5">
      <c r="A29" s="113" t="s">
        <v>174</v>
      </c>
      <c r="B29" s="113" t="s">
        <v>471</v>
      </c>
      <c r="C29" s="143">
        <v>4.8300000000000003E-2</v>
      </c>
      <c r="D29" s="143">
        <v>4.8300000000000003E-2</v>
      </c>
      <c r="E29" s="143">
        <v>4.8300000000000003E-2</v>
      </c>
      <c r="F29" s="143">
        <v>4.8300000000000003E-2</v>
      </c>
      <c r="G29" s="143">
        <v>4.8300000000000003E-2</v>
      </c>
      <c r="H29" s="143">
        <v>4.8300000000000003E-2</v>
      </c>
      <c r="I29" s="143">
        <v>4.8300000000000003E-2</v>
      </c>
      <c r="J29" s="143">
        <v>4.8300000000000003E-2</v>
      </c>
      <c r="K29" s="143">
        <v>4.8300000000000003E-2</v>
      </c>
      <c r="L29" s="143">
        <v>4.8300000000000003E-2</v>
      </c>
      <c r="M29" s="143">
        <v>4.8300000000000003E-2</v>
      </c>
      <c r="N29" s="143">
        <v>4.8300000000000003E-2</v>
      </c>
      <c r="O29" s="143">
        <v>4.8300000000000003E-2</v>
      </c>
      <c r="P29" s="143">
        <v>4.8300000000000003E-2</v>
      </c>
      <c r="Q29" s="143">
        <v>4.8300000000000003E-2</v>
      </c>
      <c r="R29" s="143">
        <v>4.8300000000000003E-2</v>
      </c>
      <c r="S29" s="143">
        <v>4.8300000000000003E-2</v>
      </c>
      <c r="T29" s="143">
        <v>4.8300000000000003E-2</v>
      </c>
      <c r="U29" s="143">
        <v>4.8300000000000003E-2</v>
      </c>
      <c r="V29" s="143">
        <v>4.8300000000000003E-2</v>
      </c>
      <c r="W29" s="143">
        <v>4.8300000000000003E-2</v>
      </c>
      <c r="X29" s="143">
        <v>4.8300000000000003E-2</v>
      </c>
    </row>
    <row r="30" spans="1:24" x14ac:dyDescent="0.5">
      <c r="A30" s="113" t="s">
        <v>175</v>
      </c>
      <c r="B30" s="113" t="s">
        <v>472</v>
      </c>
      <c r="C30" s="143">
        <v>4.8300000000000003E-2</v>
      </c>
      <c r="D30" s="143">
        <v>4.8300000000000003E-2</v>
      </c>
      <c r="E30" s="143">
        <v>4.8300000000000003E-2</v>
      </c>
      <c r="F30" s="143">
        <v>4.8300000000000003E-2</v>
      </c>
      <c r="G30" s="143">
        <v>4.8300000000000003E-2</v>
      </c>
      <c r="H30" s="143">
        <v>4.8300000000000003E-2</v>
      </c>
      <c r="I30" s="143">
        <v>4.8300000000000003E-2</v>
      </c>
      <c r="J30" s="143">
        <v>4.8300000000000003E-2</v>
      </c>
      <c r="K30" s="143">
        <v>4.8300000000000003E-2</v>
      </c>
      <c r="L30" s="143">
        <v>4.8300000000000003E-2</v>
      </c>
      <c r="M30" s="143">
        <v>4.8300000000000003E-2</v>
      </c>
      <c r="N30" s="143">
        <v>4.8300000000000003E-2</v>
      </c>
      <c r="O30" s="143">
        <v>4.8300000000000003E-2</v>
      </c>
      <c r="P30" s="143">
        <v>4.8300000000000003E-2</v>
      </c>
      <c r="Q30" s="143">
        <v>4.8300000000000003E-2</v>
      </c>
      <c r="R30" s="143">
        <v>4.8300000000000003E-2</v>
      </c>
      <c r="S30" s="143">
        <v>4.8300000000000003E-2</v>
      </c>
      <c r="T30" s="143">
        <v>4.8300000000000003E-2</v>
      </c>
      <c r="U30" s="143">
        <v>4.8300000000000003E-2</v>
      </c>
      <c r="V30" s="143">
        <v>4.8300000000000003E-2</v>
      </c>
      <c r="W30" s="143">
        <v>4.8300000000000003E-2</v>
      </c>
      <c r="X30" s="143">
        <v>4.8300000000000003E-2</v>
      </c>
    </row>
    <row r="31" spans="1:24" x14ac:dyDescent="0.5">
      <c r="A31" s="113" t="s">
        <v>176</v>
      </c>
      <c r="B31" s="113" t="s">
        <v>473</v>
      </c>
      <c r="C31" s="143">
        <v>4.8300000000000003E-2</v>
      </c>
      <c r="D31" s="143">
        <v>4.8300000000000003E-2</v>
      </c>
      <c r="E31" s="143">
        <v>4.8300000000000003E-2</v>
      </c>
      <c r="F31" s="143">
        <v>4.8300000000000003E-2</v>
      </c>
      <c r="G31" s="143">
        <v>4.8300000000000003E-2</v>
      </c>
      <c r="H31" s="143">
        <v>4.8300000000000003E-2</v>
      </c>
      <c r="I31" s="143">
        <v>4.8300000000000003E-2</v>
      </c>
      <c r="J31" s="143">
        <v>4.8300000000000003E-2</v>
      </c>
      <c r="K31" s="143">
        <v>4.8300000000000003E-2</v>
      </c>
      <c r="L31" s="143">
        <v>4.8300000000000003E-2</v>
      </c>
      <c r="M31" s="143">
        <v>4.8300000000000003E-2</v>
      </c>
      <c r="N31" s="143">
        <v>4.8300000000000003E-2</v>
      </c>
      <c r="O31" s="143">
        <v>4.8300000000000003E-2</v>
      </c>
      <c r="P31" s="143">
        <v>4.8300000000000003E-2</v>
      </c>
      <c r="Q31" s="143">
        <v>4.8300000000000003E-2</v>
      </c>
      <c r="R31" s="143">
        <v>4.8300000000000003E-2</v>
      </c>
      <c r="S31" s="143">
        <v>4.8300000000000003E-2</v>
      </c>
      <c r="T31" s="143">
        <v>4.8300000000000003E-2</v>
      </c>
      <c r="U31" s="143">
        <v>4.8300000000000003E-2</v>
      </c>
      <c r="V31" s="143">
        <v>4.8300000000000003E-2</v>
      </c>
      <c r="W31" s="143">
        <v>4.8300000000000003E-2</v>
      </c>
      <c r="X31" s="143">
        <v>4.8300000000000003E-2</v>
      </c>
    </row>
    <row r="32" spans="1:24" x14ac:dyDescent="0.5">
      <c r="A32" s="113" t="s">
        <v>177</v>
      </c>
      <c r="B32" s="113" t="s">
        <v>474</v>
      </c>
      <c r="C32" s="143">
        <v>4.8300000000000003E-2</v>
      </c>
      <c r="D32" s="143">
        <v>4.8300000000000003E-2</v>
      </c>
      <c r="E32" s="143">
        <v>4.8300000000000003E-2</v>
      </c>
      <c r="F32" s="143">
        <v>4.8300000000000003E-2</v>
      </c>
      <c r="G32" s="143">
        <v>4.8300000000000003E-2</v>
      </c>
      <c r="H32" s="143">
        <v>4.8300000000000003E-2</v>
      </c>
      <c r="I32" s="143">
        <v>4.8300000000000003E-2</v>
      </c>
      <c r="J32" s="143">
        <v>4.8300000000000003E-2</v>
      </c>
      <c r="K32" s="143">
        <v>4.8300000000000003E-2</v>
      </c>
      <c r="L32" s="143">
        <v>4.8300000000000003E-2</v>
      </c>
      <c r="M32" s="143">
        <v>4.8300000000000003E-2</v>
      </c>
      <c r="N32" s="143">
        <v>4.8300000000000003E-2</v>
      </c>
      <c r="O32" s="143">
        <v>4.8300000000000003E-2</v>
      </c>
      <c r="P32" s="143">
        <v>4.8300000000000003E-2</v>
      </c>
      <c r="Q32" s="143">
        <v>4.8300000000000003E-2</v>
      </c>
      <c r="R32" s="143">
        <v>4.8300000000000003E-2</v>
      </c>
      <c r="S32" s="143">
        <v>4.8300000000000003E-2</v>
      </c>
      <c r="T32" s="143">
        <v>4.8300000000000003E-2</v>
      </c>
      <c r="U32" s="143">
        <v>4.8300000000000003E-2</v>
      </c>
      <c r="V32" s="143">
        <v>4.8300000000000003E-2</v>
      </c>
      <c r="W32" s="143">
        <v>4.8300000000000003E-2</v>
      </c>
      <c r="X32" s="143">
        <v>4.8300000000000003E-2</v>
      </c>
    </row>
    <row r="33" spans="1:24" x14ac:dyDescent="0.5">
      <c r="A33" s="113" t="s">
        <v>178</v>
      </c>
      <c r="B33" s="113" t="s">
        <v>475</v>
      </c>
      <c r="C33" s="143">
        <v>4.8300000000000003E-2</v>
      </c>
      <c r="D33" s="143">
        <v>4.8300000000000003E-2</v>
      </c>
      <c r="E33" s="143">
        <v>4.8300000000000003E-2</v>
      </c>
      <c r="F33" s="143">
        <v>4.8300000000000003E-2</v>
      </c>
      <c r="G33" s="143">
        <v>4.8300000000000003E-2</v>
      </c>
      <c r="H33" s="143">
        <v>4.8300000000000003E-2</v>
      </c>
      <c r="I33" s="143">
        <v>4.8300000000000003E-2</v>
      </c>
      <c r="J33" s="143">
        <v>4.8300000000000003E-2</v>
      </c>
      <c r="K33" s="143">
        <v>4.8300000000000003E-2</v>
      </c>
      <c r="L33" s="143">
        <v>4.8300000000000003E-2</v>
      </c>
      <c r="M33" s="143">
        <v>4.8300000000000003E-2</v>
      </c>
      <c r="N33" s="143">
        <v>4.8300000000000003E-2</v>
      </c>
      <c r="O33" s="143">
        <v>4.8300000000000003E-2</v>
      </c>
      <c r="P33" s="143">
        <v>4.8300000000000003E-2</v>
      </c>
      <c r="Q33" s="143">
        <v>4.8300000000000003E-2</v>
      </c>
      <c r="R33" s="143">
        <v>4.8300000000000003E-2</v>
      </c>
      <c r="S33" s="143">
        <v>4.8300000000000003E-2</v>
      </c>
      <c r="T33" s="143">
        <v>4.8300000000000003E-2</v>
      </c>
      <c r="U33" s="143">
        <v>4.8300000000000003E-2</v>
      </c>
      <c r="V33" s="143">
        <v>4.8300000000000003E-2</v>
      </c>
      <c r="W33" s="143">
        <v>4.8300000000000003E-2</v>
      </c>
      <c r="X33" s="143">
        <v>4.8300000000000003E-2</v>
      </c>
    </row>
    <row r="34" spans="1:24" x14ac:dyDescent="0.5">
      <c r="A34" s="113" t="s">
        <v>179</v>
      </c>
      <c r="B34" s="113" t="s">
        <v>476</v>
      </c>
      <c r="C34" s="143">
        <v>4.8300000000000003E-2</v>
      </c>
      <c r="D34" s="143">
        <v>4.8300000000000003E-2</v>
      </c>
      <c r="E34" s="143">
        <v>4.8300000000000003E-2</v>
      </c>
      <c r="F34" s="143">
        <v>4.8300000000000003E-2</v>
      </c>
      <c r="G34" s="143">
        <v>4.8300000000000003E-2</v>
      </c>
      <c r="H34" s="143">
        <v>4.8300000000000003E-2</v>
      </c>
      <c r="I34" s="143">
        <v>4.8300000000000003E-2</v>
      </c>
      <c r="J34" s="143">
        <v>4.8300000000000003E-2</v>
      </c>
      <c r="K34" s="143">
        <v>4.8300000000000003E-2</v>
      </c>
      <c r="L34" s="143">
        <v>4.8300000000000003E-2</v>
      </c>
      <c r="M34" s="143">
        <v>4.8300000000000003E-2</v>
      </c>
      <c r="N34" s="143">
        <v>4.8300000000000003E-2</v>
      </c>
      <c r="O34" s="143">
        <v>4.8300000000000003E-2</v>
      </c>
      <c r="P34" s="143">
        <v>4.8300000000000003E-2</v>
      </c>
      <c r="Q34" s="143">
        <v>4.8300000000000003E-2</v>
      </c>
      <c r="R34" s="143">
        <v>4.8300000000000003E-2</v>
      </c>
      <c r="S34" s="143">
        <v>4.8300000000000003E-2</v>
      </c>
      <c r="T34" s="143">
        <v>4.8300000000000003E-2</v>
      </c>
      <c r="U34" s="143">
        <v>4.8300000000000003E-2</v>
      </c>
      <c r="V34" s="143">
        <v>4.8300000000000003E-2</v>
      </c>
      <c r="W34" s="143">
        <v>4.8300000000000003E-2</v>
      </c>
      <c r="X34" s="143">
        <v>4.8300000000000003E-2</v>
      </c>
    </row>
    <row r="35" spans="1:24" x14ac:dyDescent="0.5">
      <c r="A35" s="113" t="s">
        <v>180</v>
      </c>
      <c r="B35" s="113" t="s">
        <v>477</v>
      </c>
      <c r="C35" s="143">
        <v>4.8300000000000003E-2</v>
      </c>
      <c r="D35" s="143">
        <v>4.8300000000000003E-2</v>
      </c>
      <c r="E35" s="143">
        <v>4.8300000000000003E-2</v>
      </c>
      <c r="F35" s="143">
        <v>4.8300000000000003E-2</v>
      </c>
      <c r="G35" s="143">
        <v>4.8300000000000003E-2</v>
      </c>
      <c r="H35" s="143">
        <v>4.8300000000000003E-2</v>
      </c>
      <c r="I35" s="143">
        <v>4.8300000000000003E-2</v>
      </c>
      <c r="J35" s="143">
        <v>4.8300000000000003E-2</v>
      </c>
      <c r="K35" s="143">
        <v>4.8300000000000003E-2</v>
      </c>
      <c r="L35" s="143">
        <v>4.8300000000000003E-2</v>
      </c>
      <c r="M35" s="143">
        <v>4.8300000000000003E-2</v>
      </c>
      <c r="N35" s="143">
        <v>4.8300000000000003E-2</v>
      </c>
      <c r="O35" s="143">
        <v>4.8300000000000003E-2</v>
      </c>
      <c r="P35" s="143">
        <v>4.8300000000000003E-2</v>
      </c>
      <c r="Q35" s="143">
        <v>4.8300000000000003E-2</v>
      </c>
      <c r="R35" s="143">
        <v>4.8300000000000003E-2</v>
      </c>
      <c r="S35" s="143">
        <v>4.8300000000000003E-2</v>
      </c>
      <c r="T35" s="143">
        <v>4.8300000000000003E-2</v>
      </c>
      <c r="U35" s="143">
        <v>4.8300000000000003E-2</v>
      </c>
      <c r="V35" s="143">
        <v>4.8300000000000003E-2</v>
      </c>
      <c r="W35" s="143">
        <v>4.8300000000000003E-2</v>
      </c>
      <c r="X35" s="143">
        <v>4.8300000000000003E-2</v>
      </c>
    </row>
    <row r="36" spans="1:24" x14ac:dyDescent="0.5">
      <c r="A36" s="113" t="s">
        <v>181</v>
      </c>
      <c r="B36" s="113" t="s">
        <v>478</v>
      </c>
      <c r="C36" s="143">
        <v>4.8300000000000003E-2</v>
      </c>
      <c r="D36" s="143">
        <v>4.8300000000000003E-2</v>
      </c>
      <c r="E36" s="143">
        <v>4.8300000000000003E-2</v>
      </c>
      <c r="F36" s="143">
        <v>4.8300000000000003E-2</v>
      </c>
      <c r="G36" s="143">
        <v>4.8300000000000003E-2</v>
      </c>
      <c r="H36" s="143">
        <v>4.8300000000000003E-2</v>
      </c>
      <c r="I36" s="143">
        <v>4.8300000000000003E-2</v>
      </c>
      <c r="J36" s="143">
        <v>4.8300000000000003E-2</v>
      </c>
      <c r="K36" s="143">
        <v>4.8300000000000003E-2</v>
      </c>
      <c r="L36" s="143">
        <v>4.8300000000000003E-2</v>
      </c>
      <c r="M36" s="143">
        <v>4.8300000000000003E-2</v>
      </c>
      <c r="N36" s="143">
        <v>4.8300000000000003E-2</v>
      </c>
      <c r="O36" s="143">
        <v>4.8300000000000003E-2</v>
      </c>
      <c r="P36" s="143">
        <v>4.8300000000000003E-2</v>
      </c>
      <c r="Q36" s="143">
        <v>4.8300000000000003E-2</v>
      </c>
      <c r="R36" s="143">
        <v>4.8300000000000003E-2</v>
      </c>
      <c r="S36" s="143">
        <v>4.8300000000000003E-2</v>
      </c>
      <c r="T36" s="143">
        <v>4.8300000000000003E-2</v>
      </c>
      <c r="U36" s="143">
        <v>4.8300000000000003E-2</v>
      </c>
      <c r="V36" s="143">
        <v>4.8300000000000003E-2</v>
      </c>
      <c r="W36" s="143">
        <v>4.8300000000000003E-2</v>
      </c>
      <c r="X36" s="143">
        <v>4.8300000000000003E-2</v>
      </c>
    </row>
    <row r="37" spans="1:24" x14ac:dyDescent="0.5">
      <c r="A37" s="113" t="s">
        <v>182</v>
      </c>
      <c r="B37" s="113" t="s">
        <v>479</v>
      </c>
      <c r="C37" s="143">
        <v>4.8300000000000003E-2</v>
      </c>
      <c r="D37" s="143">
        <v>4.8300000000000003E-2</v>
      </c>
      <c r="E37" s="143">
        <v>4.8300000000000003E-2</v>
      </c>
      <c r="F37" s="143">
        <v>4.8300000000000003E-2</v>
      </c>
      <c r="G37" s="143">
        <v>4.8300000000000003E-2</v>
      </c>
      <c r="H37" s="143">
        <v>4.8300000000000003E-2</v>
      </c>
      <c r="I37" s="143">
        <v>4.8300000000000003E-2</v>
      </c>
      <c r="J37" s="143">
        <v>4.8300000000000003E-2</v>
      </c>
      <c r="K37" s="143">
        <v>4.8300000000000003E-2</v>
      </c>
      <c r="L37" s="143">
        <v>4.8300000000000003E-2</v>
      </c>
      <c r="M37" s="143">
        <v>4.8300000000000003E-2</v>
      </c>
      <c r="N37" s="143">
        <v>4.8300000000000003E-2</v>
      </c>
      <c r="O37" s="143">
        <v>4.8300000000000003E-2</v>
      </c>
      <c r="P37" s="143">
        <v>4.8300000000000003E-2</v>
      </c>
      <c r="Q37" s="143">
        <v>4.8300000000000003E-2</v>
      </c>
      <c r="R37" s="143">
        <v>4.8300000000000003E-2</v>
      </c>
      <c r="S37" s="143">
        <v>4.8300000000000003E-2</v>
      </c>
      <c r="T37" s="143">
        <v>4.8300000000000003E-2</v>
      </c>
      <c r="U37" s="143">
        <v>4.8300000000000003E-2</v>
      </c>
      <c r="V37" s="143">
        <v>4.8300000000000003E-2</v>
      </c>
      <c r="W37" s="143">
        <v>4.8300000000000003E-2</v>
      </c>
      <c r="X37" s="143">
        <v>4.8300000000000003E-2</v>
      </c>
    </row>
    <row r="38" spans="1:24" x14ac:dyDescent="0.5">
      <c r="A38" s="113" t="s">
        <v>351</v>
      </c>
      <c r="B38" s="113" t="s">
        <v>480</v>
      </c>
      <c r="C38" s="143">
        <v>4.8300000000000003E-2</v>
      </c>
      <c r="D38" s="143">
        <v>4.8300000000000003E-2</v>
      </c>
      <c r="E38" s="143">
        <v>4.8300000000000003E-2</v>
      </c>
      <c r="F38" s="143">
        <v>4.8300000000000003E-2</v>
      </c>
      <c r="G38" s="143">
        <v>4.8300000000000003E-2</v>
      </c>
      <c r="H38" s="143">
        <v>4.8300000000000003E-2</v>
      </c>
      <c r="I38" s="143">
        <v>4.8300000000000003E-2</v>
      </c>
      <c r="J38" s="143">
        <v>4.8300000000000003E-2</v>
      </c>
      <c r="K38" s="143">
        <v>4.8300000000000003E-2</v>
      </c>
      <c r="L38" s="143">
        <v>4.8300000000000003E-2</v>
      </c>
      <c r="M38" s="143">
        <v>4.8300000000000003E-2</v>
      </c>
      <c r="N38" s="143">
        <v>4.8300000000000003E-2</v>
      </c>
      <c r="O38" s="143">
        <v>4.8300000000000003E-2</v>
      </c>
      <c r="P38" s="143">
        <v>4.8300000000000003E-2</v>
      </c>
      <c r="Q38" s="143">
        <v>4.8300000000000003E-2</v>
      </c>
      <c r="R38" s="143">
        <v>4.8300000000000003E-2</v>
      </c>
      <c r="S38" s="143">
        <v>4.8300000000000003E-2</v>
      </c>
      <c r="T38" s="143">
        <v>4.8300000000000003E-2</v>
      </c>
      <c r="U38" s="143">
        <v>4.8300000000000003E-2</v>
      </c>
      <c r="V38" s="143">
        <v>4.8300000000000003E-2</v>
      </c>
      <c r="W38" s="143">
        <v>4.8300000000000003E-2</v>
      </c>
      <c r="X38" s="143">
        <v>4.8300000000000003E-2</v>
      </c>
    </row>
    <row r="39" spans="1:24" x14ac:dyDescent="0.5">
      <c r="A39" s="113" t="s">
        <v>352</v>
      </c>
      <c r="B39" s="113" t="s">
        <v>481</v>
      </c>
      <c r="C39" s="143">
        <v>4.8300000000000003E-2</v>
      </c>
      <c r="D39" s="143">
        <v>4.8300000000000003E-2</v>
      </c>
      <c r="E39" s="143">
        <v>4.8300000000000003E-2</v>
      </c>
      <c r="F39" s="143">
        <v>4.8300000000000003E-2</v>
      </c>
      <c r="G39" s="143">
        <v>4.8300000000000003E-2</v>
      </c>
      <c r="H39" s="143">
        <v>4.8300000000000003E-2</v>
      </c>
      <c r="I39" s="143">
        <v>4.8300000000000003E-2</v>
      </c>
      <c r="J39" s="143">
        <v>4.8300000000000003E-2</v>
      </c>
      <c r="K39" s="143">
        <v>4.8300000000000003E-2</v>
      </c>
      <c r="L39" s="143">
        <v>4.8300000000000003E-2</v>
      </c>
      <c r="M39" s="143">
        <v>4.8300000000000003E-2</v>
      </c>
      <c r="N39" s="143">
        <v>4.8300000000000003E-2</v>
      </c>
      <c r="O39" s="143">
        <v>4.8300000000000003E-2</v>
      </c>
      <c r="P39" s="143">
        <v>4.8300000000000003E-2</v>
      </c>
      <c r="Q39" s="143">
        <v>4.8300000000000003E-2</v>
      </c>
      <c r="R39" s="143">
        <v>4.8300000000000003E-2</v>
      </c>
      <c r="S39" s="143">
        <v>4.8300000000000003E-2</v>
      </c>
      <c r="T39" s="143">
        <v>4.8300000000000003E-2</v>
      </c>
      <c r="U39" s="143">
        <v>4.8300000000000003E-2</v>
      </c>
      <c r="V39" s="143">
        <v>4.8300000000000003E-2</v>
      </c>
      <c r="W39" s="143">
        <v>4.8300000000000003E-2</v>
      </c>
      <c r="X39" s="143">
        <v>4.8300000000000003E-2</v>
      </c>
    </row>
    <row r="40" spans="1:24" x14ac:dyDescent="0.5">
      <c r="A40" s="113" t="s">
        <v>183</v>
      </c>
      <c r="B40" s="113" t="s">
        <v>482</v>
      </c>
      <c r="C40" s="143">
        <v>4.8300000000000003E-2</v>
      </c>
      <c r="D40" s="143">
        <v>4.8300000000000003E-2</v>
      </c>
      <c r="E40" s="143">
        <v>4.8300000000000003E-2</v>
      </c>
      <c r="F40" s="143">
        <v>4.8300000000000003E-2</v>
      </c>
      <c r="G40" s="143">
        <v>4.8300000000000003E-2</v>
      </c>
      <c r="H40" s="143">
        <v>4.8300000000000003E-2</v>
      </c>
      <c r="I40" s="143">
        <v>4.8300000000000003E-2</v>
      </c>
      <c r="J40" s="143">
        <v>4.8300000000000003E-2</v>
      </c>
      <c r="K40" s="143">
        <v>4.8300000000000003E-2</v>
      </c>
      <c r="L40" s="143">
        <v>4.8300000000000003E-2</v>
      </c>
      <c r="M40" s="143">
        <v>4.8300000000000003E-2</v>
      </c>
      <c r="N40" s="143">
        <v>4.8300000000000003E-2</v>
      </c>
      <c r="O40" s="143">
        <v>4.8300000000000003E-2</v>
      </c>
      <c r="P40" s="143">
        <v>4.8300000000000003E-2</v>
      </c>
      <c r="Q40" s="143">
        <v>4.8300000000000003E-2</v>
      </c>
      <c r="R40" s="143">
        <v>4.8300000000000003E-2</v>
      </c>
      <c r="S40" s="143">
        <v>4.8300000000000003E-2</v>
      </c>
      <c r="T40" s="143">
        <v>4.8300000000000003E-2</v>
      </c>
      <c r="U40" s="143">
        <v>4.8300000000000003E-2</v>
      </c>
      <c r="V40" s="143">
        <v>4.8300000000000003E-2</v>
      </c>
      <c r="W40" s="143">
        <v>4.8300000000000003E-2</v>
      </c>
      <c r="X40" s="143">
        <v>4.8300000000000003E-2</v>
      </c>
    </row>
    <row r="41" spans="1:24" x14ac:dyDescent="0.5">
      <c r="A41" s="113" t="s">
        <v>184</v>
      </c>
      <c r="B41" s="113" t="s">
        <v>483</v>
      </c>
      <c r="C41" s="143">
        <v>4.8300000000000003E-2</v>
      </c>
      <c r="D41" s="143">
        <v>4.8300000000000003E-2</v>
      </c>
      <c r="E41" s="143">
        <v>4.8300000000000003E-2</v>
      </c>
      <c r="F41" s="143">
        <v>4.8300000000000003E-2</v>
      </c>
      <c r="G41" s="143">
        <v>4.8300000000000003E-2</v>
      </c>
      <c r="H41" s="143">
        <v>4.8300000000000003E-2</v>
      </c>
      <c r="I41" s="143">
        <v>4.8300000000000003E-2</v>
      </c>
      <c r="J41" s="143">
        <v>4.8300000000000003E-2</v>
      </c>
      <c r="K41" s="143">
        <v>4.8300000000000003E-2</v>
      </c>
      <c r="L41" s="143">
        <v>4.8300000000000003E-2</v>
      </c>
      <c r="M41" s="143">
        <v>4.8300000000000003E-2</v>
      </c>
      <c r="N41" s="143">
        <v>4.8300000000000003E-2</v>
      </c>
      <c r="O41" s="143">
        <v>4.8300000000000003E-2</v>
      </c>
      <c r="P41" s="143">
        <v>4.8300000000000003E-2</v>
      </c>
      <c r="Q41" s="143">
        <v>4.8300000000000003E-2</v>
      </c>
      <c r="R41" s="143">
        <v>4.8300000000000003E-2</v>
      </c>
      <c r="S41" s="143">
        <v>4.8300000000000003E-2</v>
      </c>
      <c r="T41" s="143">
        <v>4.8300000000000003E-2</v>
      </c>
      <c r="U41" s="143">
        <v>4.8300000000000003E-2</v>
      </c>
      <c r="V41" s="143">
        <v>4.8300000000000003E-2</v>
      </c>
      <c r="W41" s="143">
        <v>4.8300000000000003E-2</v>
      </c>
      <c r="X41" s="143">
        <v>4.8300000000000003E-2</v>
      </c>
    </row>
    <row r="42" spans="1:24" x14ac:dyDescent="0.5">
      <c r="A42" s="113" t="s">
        <v>185</v>
      </c>
      <c r="B42" s="113" t="s">
        <v>484</v>
      </c>
      <c r="C42" s="143">
        <v>4.8300000000000003E-2</v>
      </c>
      <c r="D42" s="143">
        <v>4.8300000000000003E-2</v>
      </c>
      <c r="E42" s="143">
        <v>4.8300000000000003E-2</v>
      </c>
      <c r="F42" s="143">
        <v>4.8300000000000003E-2</v>
      </c>
      <c r="G42" s="143">
        <v>4.8300000000000003E-2</v>
      </c>
      <c r="H42" s="143">
        <v>4.8300000000000003E-2</v>
      </c>
      <c r="I42" s="143">
        <v>4.8300000000000003E-2</v>
      </c>
      <c r="J42" s="143">
        <v>4.8300000000000003E-2</v>
      </c>
      <c r="K42" s="143">
        <v>4.8300000000000003E-2</v>
      </c>
      <c r="L42" s="143">
        <v>4.8300000000000003E-2</v>
      </c>
      <c r="M42" s="143">
        <v>4.8300000000000003E-2</v>
      </c>
      <c r="N42" s="143">
        <v>4.8300000000000003E-2</v>
      </c>
      <c r="O42" s="143">
        <v>4.8300000000000003E-2</v>
      </c>
      <c r="P42" s="143">
        <v>4.8300000000000003E-2</v>
      </c>
      <c r="Q42" s="143">
        <v>4.8300000000000003E-2</v>
      </c>
      <c r="R42" s="143">
        <v>4.8300000000000003E-2</v>
      </c>
      <c r="S42" s="143">
        <v>4.8300000000000003E-2</v>
      </c>
      <c r="T42" s="143">
        <v>4.8300000000000003E-2</v>
      </c>
      <c r="U42" s="143">
        <v>4.8300000000000003E-2</v>
      </c>
      <c r="V42" s="143">
        <v>4.8300000000000003E-2</v>
      </c>
      <c r="W42" s="143">
        <v>4.8300000000000003E-2</v>
      </c>
      <c r="X42" s="143">
        <v>4.8300000000000003E-2</v>
      </c>
    </row>
    <row r="43" spans="1:24" x14ac:dyDescent="0.5">
      <c r="A43" s="113" t="s">
        <v>353</v>
      </c>
      <c r="B43" s="113" t="s">
        <v>485</v>
      </c>
      <c r="C43" s="143">
        <v>4.8300000000000003E-2</v>
      </c>
      <c r="D43" s="143">
        <v>4.8300000000000003E-2</v>
      </c>
      <c r="E43" s="143">
        <v>4.8300000000000003E-2</v>
      </c>
      <c r="F43" s="143">
        <v>4.8300000000000003E-2</v>
      </c>
      <c r="G43" s="143">
        <v>4.8300000000000003E-2</v>
      </c>
      <c r="H43" s="143">
        <v>4.8300000000000003E-2</v>
      </c>
      <c r="I43" s="143">
        <v>4.8300000000000003E-2</v>
      </c>
      <c r="J43" s="143">
        <v>4.8300000000000003E-2</v>
      </c>
      <c r="K43" s="143">
        <v>4.8300000000000003E-2</v>
      </c>
      <c r="L43" s="143">
        <v>4.8300000000000003E-2</v>
      </c>
      <c r="M43" s="143">
        <v>4.8300000000000003E-2</v>
      </c>
      <c r="N43" s="143">
        <v>4.8300000000000003E-2</v>
      </c>
      <c r="O43" s="143">
        <v>4.8300000000000003E-2</v>
      </c>
      <c r="P43" s="143">
        <v>4.8300000000000003E-2</v>
      </c>
      <c r="Q43" s="143">
        <v>4.8300000000000003E-2</v>
      </c>
      <c r="R43" s="143">
        <v>4.8300000000000003E-2</v>
      </c>
      <c r="S43" s="143">
        <v>4.8300000000000003E-2</v>
      </c>
      <c r="T43" s="143">
        <v>4.8300000000000003E-2</v>
      </c>
      <c r="U43" s="143">
        <v>4.8300000000000003E-2</v>
      </c>
      <c r="V43" s="143">
        <v>4.8300000000000003E-2</v>
      </c>
      <c r="W43" s="143">
        <v>4.8300000000000003E-2</v>
      </c>
      <c r="X43" s="143">
        <v>4.8300000000000003E-2</v>
      </c>
    </row>
    <row r="44" spans="1:24" x14ac:dyDescent="0.5">
      <c r="A44" s="113" t="s">
        <v>354</v>
      </c>
      <c r="B44" s="113" t="s">
        <v>486</v>
      </c>
      <c r="C44" s="143">
        <v>4.8300000000000003E-2</v>
      </c>
      <c r="D44" s="143">
        <v>4.8300000000000003E-2</v>
      </c>
      <c r="E44" s="143">
        <v>4.8300000000000003E-2</v>
      </c>
      <c r="F44" s="143">
        <v>4.8300000000000003E-2</v>
      </c>
      <c r="G44" s="143">
        <v>4.8300000000000003E-2</v>
      </c>
      <c r="H44" s="143">
        <v>4.8300000000000003E-2</v>
      </c>
      <c r="I44" s="143">
        <v>4.8300000000000003E-2</v>
      </c>
      <c r="J44" s="143">
        <v>4.8300000000000003E-2</v>
      </c>
      <c r="K44" s="143">
        <v>4.8300000000000003E-2</v>
      </c>
      <c r="L44" s="143">
        <v>4.8300000000000003E-2</v>
      </c>
      <c r="M44" s="143">
        <v>4.8300000000000003E-2</v>
      </c>
      <c r="N44" s="143">
        <v>4.8300000000000003E-2</v>
      </c>
      <c r="O44" s="143">
        <v>4.8300000000000003E-2</v>
      </c>
      <c r="P44" s="143">
        <v>4.8300000000000003E-2</v>
      </c>
      <c r="Q44" s="143">
        <v>4.8300000000000003E-2</v>
      </c>
      <c r="R44" s="143">
        <v>4.8300000000000003E-2</v>
      </c>
      <c r="S44" s="143">
        <v>4.8300000000000003E-2</v>
      </c>
      <c r="T44" s="143">
        <v>4.8300000000000003E-2</v>
      </c>
      <c r="U44" s="143">
        <v>4.8300000000000003E-2</v>
      </c>
      <c r="V44" s="143">
        <v>4.8300000000000003E-2</v>
      </c>
      <c r="W44" s="143">
        <v>4.8300000000000003E-2</v>
      </c>
      <c r="X44" s="143">
        <v>4.8300000000000003E-2</v>
      </c>
    </row>
    <row r="45" spans="1:24" x14ac:dyDescent="0.5">
      <c r="A45" s="113" t="s">
        <v>85</v>
      </c>
      <c r="B45" s="113" t="s">
        <v>487</v>
      </c>
      <c r="C45" s="143">
        <v>4.8300000000000003E-2</v>
      </c>
      <c r="D45" s="143">
        <v>4.8300000000000003E-2</v>
      </c>
      <c r="E45" s="143">
        <v>4.8300000000000003E-2</v>
      </c>
      <c r="F45" s="143">
        <v>4.8300000000000003E-2</v>
      </c>
      <c r="G45" s="143">
        <v>4.8300000000000003E-2</v>
      </c>
      <c r="H45" s="143">
        <v>4.8300000000000003E-2</v>
      </c>
      <c r="I45" s="143">
        <v>4.8300000000000003E-2</v>
      </c>
      <c r="J45" s="143">
        <v>4.8300000000000003E-2</v>
      </c>
      <c r="K45" s="143">
        <v>4.8300000000000003E-2</v>
      </c>
      <c r="L45" s="143">
        <v>4.8300000000000003E-2</v>
      </c>
      <c r="M45" s="143">
        <v>4.8300000000000003E-2</v>
      </c>
      <c r="N45" s="143">
        <v>4.8300000000000003E-2</v>
      </c>
      <c r="O45" s="143">
        <v>4.8300000000000003E-2</v>
      </c>
      <c r="P45" s="143">
        <v>4.8300000000000003E-2</v>
      </c>
      <c r="Q45" s="143">
        <v>4.8300000000000003E-2</v>
      </c>
      <c r="R45" s="143">
        <v>4.8300000000000003E-2</v>
      </c>
      <c r="S45" s="143">
        <v>4.8300000000000003E-2</v>
      </c>
      <c r="T45" s="143">
        <v>4.8300000000000003E-2</v>
      </c>
      <c r="U45" s="143">
        <v>4.8300000000000003E-2</v>
      </c>
      <c r="V45" s="143">
        <v>4.8300000000000003E-2</v>
      </c>
      <c r="W45" s="143">
        <v>4.8300000000000003E-2</v>
      </c>
      <c r="X45" s="143">
        <v>4.8300000000000003E-2</v>
      </c>
    </row>
    <row r="46" spans="1:24" x14ac:dyDescent="0.5">
      <c r="A46" s="113" t="s">
        <v>86</v>
      </c>
      <c r="B46" s="113" t="s">
        <v>488</v>
      </c>
      <c r="C46" s="143">
        <v>4.8300000000000003E-2</v>
      </c>
      <c r="D46" s="143">
        <v>4.8300000000000003E-2</v>
      </c>
      <c r="E46" s="143">
        <v>4.8300000000000003E-2</v>
      </c>
      <c r="F46" s="143">
        <v>4.8300000000000003E-2</v>
      </c>
      <c r="G46" s="143">
        <v>4.8300000000000003E-2</v>
      </c>
      <c r="H46" s="143">
        <v>4.8300000000000003E-2</v>
      </c>
      <c r="I46" s="143">
        <v>4.8300000000000003E-2</v>
      </c>
      <c r="J46" s="143">
        <v>4.8300000000000003E-2</v>
      </c>
      <c r="K46" s="143">
        <v>4.8300000000000003E-2</v>
      </c>
      <c r="L46" s="143">
        <v>4.8300000000000003E-2</v>
      </c>
      <c r="M46" s="143">
        <v>4.8300000000000003E-2</v>
      </c>
      <c r="N46" s="143">
        <v>4.8300000000000003E-2</v>
      </c>
      <c r="O46" s="143">
        <v>4.8300000000000003E-2</v>
      </c>
      <c r="P46" s="143">
        <v>4.8300000000000003E-2</v>
      </c>
      <c r="Q46" s="143">
        <v>4.8300000000000003E-2</v>
      </c>
      <c r="R46" s="143">
        <v>4.8300000000000003E-2</v>
      </c>
      <c r="S46" s="143">
        <v>4.8300000000000003E-2</v>
      </c>
      <c r="T46" s="143">
        <v>4.8300000000000003E-2</v>
      </c>
      <c r="U46" s="143">
        <v>4.8300000000000003E-2</v>
      </c>
      <c r="V46" s="143">
        <v>4.8300000000000003E-2</v>
      </c>
      <c r="W46" s="143">
        <v>4.8300000000000003E-2</v>
      </c>
      <c r="X46" s="143">
        <v>4.8300000000000003E-2</v>
      </c>
    </row>
    <row r="47" spans="1:24" x14ac:dyDescent="0.5">
      <c r="A47" s="113" t="s">
        <v>327</v>
      </c>
      <c r="B47" s="113" t="s">
        <v>489</v>
      </c>
      <c r="C47" s="143">
        <v>4.8300000000000003E-2</v>
      </c>
      <c r="D47" s="143">
        <v>4.8300000000000003E-2</v>
      </c>
      <c r="E47" s="143">
        <v>4.8300000000000003E-2</v>
      </c>
      <c r="F47" s="143">
        <v>4.8300000000000003E-2</v>
      </c>
      <c r="G47" s="143">
        <v>4.8300000000000003E-2</v>
      </c>
      <c r="H47" s="143">
        <v>4.8300000000000003E-2</v>
      </c>
      <c r="I47" s="143">
        <v>4.8300000000000003E-2</v>
      </c>
      <c r="J47" s="143">
        <v>4.8300000000000003E-2</v>
      </c>
      <c r="K47" s="143">
        <v>4.8300000000000003E-2</v>
      </c>
      <c r="L47" s="143">
        <v>4.8300000000000003E-2</v>
      </c>
      <c r="M47" s="143">
        <v>4.8300000000000003E-2</v>
      </c>
      <c r="N47" s="143">
        <v>4.8300000000000003E-2</v>
      </c>
      <c r="O47" s="143">
        <v>4.8300000000000003E-2</v>
      </c>
      <c r="P47" s="143">
        <v>4.8300000000000003E-2</v>
      </c>
      <c r="Q47" s="143">
        <v>4.8300000000000003E-2</v>
      </c>
      <c r="R47" s="143">
        <v>4.8300000000000003E-2</v>
      </c>
      <c r="S47" s="143">
        <v>4.8300000000000003E-2</v>
      </c>
      <c r="T47" s="143">
        <v>4.8300000000000003E-2</v>
      </c>
      <c r="U47" s="143">
        <v>4.8300000000000003E-2</v>
      </c>
      <c r="V47" s="143">
        <v>4.8300000000000003E-2</v>
      </c>
      <c r="W47" s="143">
        <v>4.8300000000000003E-2</v>
      </c>
      <c r="X47" s="143">
        <v>4.8300000000000003E-2</v>
      </c>
    </row>
    <row r="48" spans="1:24" x14ac:dyDescent="0.5">
      <c r="A48" s="113" t="s">
        <v>355</v>
      </c>
      <c r="B48" s="113" t="s">
        <v>490</v>
      </c>
      <c r="C48" s="143">
        <v>4.8300000000000003E-2</v>
      </c>
      <c r="D48" s="143">
        <v>4.8300000000000003E-2</v>
      </c>
      <c r="E48" s="143">
        <v>4.8300000000000003E-2</v>
      </c>
      <c r="F48" s="143">
        <v>4.8300000000000003E-2</v>
      </c>
      <c r="G48" s="143">
        <v>4.8300000000000003E-2</v>
      </c>
      <c r="H48" s="143">
        <v>4.8300000000000003E-2</v>
      </c>
      <c r="I48" s="143">
        <v>4.8300000000000003E-2</v>
      </c>
      <c r="J48" s="143">
        <v>4.8300000000000003E-2</v>
      </c>
      <c r="K48" s="143">
        <v>4.8300000000000003E-2</v>
      </c>
      <c r="L48" s="143">
        <v>4.8300000000000003E-2</v>
      </c>
      <c r="M48" s="143">
        <v>4.8300000000000003E-2</v>
      </c>
      <c r="N48" s="143">
        <v>4.8300000000000003E-2</v>
      </c>
      <c r="O48" s="143">
        <v>4.8300000000000003E-2</v>
      </c>
      <c r="P48" s="143">
        <v>4.8300000000000003E-2</v>
      </c>
      <c r="Q48" s="143">
        <v>4.8300000000000003E-2</v>
      </c>
      <c r="R48" s="143">
        <v>4.8300000000000003E-2</v>
      </c>
      <c r="S48" s="143">
        <v>4.8300000000000003E-2</v>
      </c>
      <c r="T48" s="143">
        <v>4.8300000000000003E-2</v>
      </c>
      <c r="U48" s="143">
        <v>4.8300000000000003E-2</v>
      </c>
      <c r="V48" s="143">
        <v>4.8300000000000003E-2</v>
      </c>
      <c r="W48" s="143">
        <v>4.8300000000000003E-2</v>
      </c>
      <c r="X48" s="143">
        <v>4.8300000000000003E-2</v>
      </c>
    </row>
    <row r="49" spans="1:24" x14ac:dyDescent="0.5">
      <c r="A49" s="113" t="s">
        <v>356</v>
      </c>
      <c r="B49" s="113" t="s">
        <v>491</v>
      </c>
      <c r="C49" s="143">
        <v>4.8300000000000003E-2</v>
      </c>
      <c r="D49" s="143">
        <v>4.8300000000000003E-2</v>
      </c>
      <c r="E49" s="143">
        <v>4.8300000000000003E-2</v>
      </c>
      <c r="F49" s="143">
        <v>4.8300000000000003E-2</v>
      </c>
      <c r="G49" s="143">
        <v>4.8300000000000003E-2</v>
      </c>
      <c r="H49" s="143">
        <v>4.8300000000000003E-2</v>
      </c>
      <c r="I49" s="143">
        <v>4.8300000000000003E-2</v>
      </c>
      <c r="J49" s="143">
        <v>4.8300000000000003E-2</v>
      </c>
      <c r="K49" s="143">
        <v>4.8300000000000003E-2</v>
      </c>
      <c r="L49" s="143">
        <v>4.8300000000000003E-2</v>
      </c>
      <c r="M49" s="143">
        <v>4.8300000000000003E-2</v>
      </c>
      <c r="N49" s="143">
        <v>4.8300000000000003E-2</v>
      </c>
      <c r="O49" s="143">
        <v>4.8300000000000003E-2</v>
      </c>
      <c r="P49" s="143">
        <v>4.8300000000000003E-2</v>
      </c>
      <c r="Q49" s="143">
        <v>4.8300000000000003E-2</v>
      </c>
      <c r="R49" s="143">
        <v>4.8300000000000003E-2</v>
      </c>
      <c r="S49" s="143">
        <v>4.8300000000000003E-2</v>
      </c>
      <c r="T49" s="143">
        <v>4.8300000000000003E-2</v>
      </c>
      <c r="U49" s="143">
        <v>4.8300000000000003E-2</v>
      </c>
      <c r="V49" s="143">
        <v>4.8300000000000003E-2</v>
      </c>
      <c r="W49" s="143">
        <v>4.8300000000000003E-2</v>
      </c>
      <c r="X49" s="143">
        <v>4.8300000000000003E-2</v>
      </c>
    </row>
    <row r="50" spans="1:24" x14ac:dyDescent="0.5">
      <c r="A50" s="113" t="s">
        <v>186</v>
      </c>
      <c r="B50" s="113" t="s">
        <v>492</v>
      </c>
      <c r="C50" s="143">
        <v>8.0000000000000002E-3</v>
      </c>
      <c r="D50" s="143">
        <v>8.0000000000000002E-3</v>
      </c>
      <c r="E50" s="143">
        <v>8.0000000000000002E-3</v>
      </c>
      <c r="F50" s="143">
        <v>8.0000000000000002E-3</v>
      </c>
      <c r="G50" s="143">
        <v>8.0000000000000002E-3</v>
      </c>
      <c r="H50" s="143">
        <v>8.0000000000000002E-3</v>
      </c>
      <c r="I50" s="143">
        <v>8.0000000000000002E-3</v>
      </c>
      <c r="J50" s="143">
        <v>8.0000000000000002E-3</v>
      </c>
      <c r="K50" s="143">
        <v>8.0000000000000002E-3</v>
      </c>
      <c r="L50" s="143">
        <v>8.0000000000000002E-3</v>
      </c>
      <c r="M50" s="143">
        <v>8.0000000000000002E-3</v>
      </c>
      <c r="N50" s="143">
        <v>8.0000000000000002E-3</v>
      </c>
      <c r="O50" s="143">
        <v>8.0000000000000002E-3</v>
      </c>
      <c r="P50" s="143">
        <v>8.0000000000000002E-3</v>
      </c>
      <c r="Q50" s="143">
        <v>8.0000000000000002E-3</v>
      </c>
      <c r="R50" s="143">
        <v>8.0000000000000002E-3</v>
      </c>
      <c r="S50" s="143">
        <v>8.0000000000000002E-3</v>
      </c>
      <c r="T50" s="143">
        <v>8.0000000000000002E-3</v>
      </c>
      <c r="U50" s="143">
        <v>8.0000000000000002E-3</v>
      </c>
      <c r="V50" s="143">
        <v>8.0000000000000002E-3</v>
      </c>
      <c r="W50" s="143">
        <v>8.0000000000000002E-3</v>
      </c>
      <c r="X50" s="143">
        <v>8.0000000000000002E-3</v>
      </c>
    </row>
    <row r="51" spans="1:24" x14ac:dyDescent="0.5">
      <c r="A51" s="113" t="s">
        <v>187</v>
      </c>
      <c r="B51" s="113" t="s">
        <v>493</v>
      </c>
      <c r="C51" s="143">
        <v>8.0000000000000002E-3</v>
      </c>
      <c r="D51" s="143">
        <v>8.0000000000000002E-3</v>
      </c>
      <c r="E51" s="143">
        <v>8.0000000000000002E-3</v>
      </c>
      <c r="F51" s="143">
        <v>8.0000000000000002E-3</v>
      </c>
      <c r="G51" s="143">
        <v>8.0000000000000002E-3</v>
      </c>
      <c r="H51" s="143">
        <v>8.0000000000000002E-3</v>
      </c>
      <c r="I51" s="143">
        <v>8.0000000000000002E-3</v>
      </c>
      <c r="J51" s="143">
        <v>8.0000000000000002E-3</v>
      </c>
      <c r="K51" s="143">
        <v>8.0000000000000002E-3</v>
      </c>
      <c r="L51" s="143">
        <v>8.0000000000000002E-3</v>
      </c>
      <c r="M51" s="143">
        <v>8.0000000000000002E-3</v>
      </c>
      <c r="N51" s="143">
        <v>8.0000000000000002E-3</v>
      </c>
      <c r="O51" s="143">
        <v>8.0000000000000002E-3</v>
      </c>
      <c r="P51" s="143">
        <v>8.0000000000000002E-3</v>
      </c>
      <c r="Q51" s="143">
        <v>8.0000000000000002E-3</v>
      </c>
      <c r="R51" s="143">
        <v>8.0000000000000002E-3</v>
      </c>
      <c r="S51" s="143">
        <v>8.0000000000000002E-3</v>
      </c>
      <c r="T51" s="143">
        <v>8.0000000000000002E-3</v>
      </c>
      <c r="U51" s="143">
        <v>8.0000000000000002E-3</v>
      </c>
      <c r="V51" s="143">
        <v>8.0000000000000002E-3</v>
      </c>
      <c r="W51" s="143">
        <v>8.0000000000000002E-3</v>
      </c>
      <c r="X51" s="143">
        <v>8.0000000000000002E-3</v>
      </c>
    </row>
    <row r="52" spans="1:24" x14ac:dyDescent="0.5">
      <c r="A52" s="113" t="s">
        <v>188</v>
      </c>
      <c r="B52" s="113" t="s">
        <v>494</v>
      </c>
      <c r="C52" s="143">
        <v>8.0000000000000002E-3</v>
      </c>
      <c r="D52" s="143">
        <v>8.0000000000000002E-3</v>
      </c>
      <c r="E52" s="143">
        <v>8.0000000000000002E-3</v>
      </c>
      <c r="F52" s="143">
        <v>8.0000000000000002E-3</v>
      </c>
      <c r="G52" s="143">
        <v>8.0000000000000002E-3</v>
      </c>
      <c r="H52" s="143">
        <v>8.0000000000000002E-3</v>
      </c>
      <c r="I52" s="143">
        <v>8.0000000000000002E-3</v>
      </c>
      <c r="J52" s="143">
        <v>8.0000000000000002E-3</v>
      </c>
      <c r="K52" s="143">
        <v>8.0000000000000002E-3</v>
      </c>
      <c r="L52" s="143">
        <v>8.0000000000000002E-3</v>
      </c>
      <c r="M52" s="143">
        <v>8.0000000000000002E-3</v>
      </c>
      <c r="N52" s="143">
        <v>8.0000000000000002E-3</v>
      </c>
      <c r="O52" s="143">
        <v>8.0000000000000002E-3</v>
      </c>
      <c r="P52" s="143">
        <v>8.0000000000000002E-3</v>
      </c>
      <c r="Q52" s="143">
        <v>8.0000000000000002E-3</v>
      </c>
      <c r="R52" s="143">
        <v>8.0000000000000002E-3</v>
      </c>
      <c r="S52" s="143">
        <v>8.0000000000000002E-3</v>
      </c>
      <c r="T52" s="143">
        <v>8.0000000000000002E-3</v>
      </c>
      <c r="U52" s="143">
        <v>8.0000000000000002E-3</v>
      </c>
      <c r="V52" s="143">
        <v>8.0000000000000002E-3</v>
      </c>
      <c r="W52" s="143">
        <v>8.0000000000000002E-3</v>
      </c>
      <c r="X52" s="143">
        <v>8.0000000000000002E-3</v>
      </c>
    </row>
    <row r="53" spans="1:24" x14ac:dyDescent="0.5">
      <c r="A53" s="113" t="s">
        <v>189</v>
      </c>
      <c r="B53" s="113" t="s">
        <v>495</v>
      </c>
      <c r="C53" s="143">
        <v>4.8300000000000003E-2</v>
      </c>
      <c r="D53" s="143">
        <v>4.8300000000000003E-2</v>
      </c>
      <c r="E53" s="143">
        <v>4.8300000000000003E-2</v>
      </c>
      <c r="F53" s="143">
        <v>4.8300000000000003E-2</v>
      </c>
      <c r="G53" s="143">
        <v>4.8300000000000003E-2</v>
      </c>
      <c r="H53" s="143">
        <v>4.8300000000000003E-2</v>
      </c>
      <c r="I53" s="143">
        <v>4.8300000000000003E-2</v>
      </c>
      <c r="J53" s="143">
        <v>4.8300000000000003E-2</v>
      </c>
      <c r="K53" s="143">
        <v>4.8300000000000003E-2</v>
      </c>
      <c r="L53" s="143">
        <v>4.8300000000000003E-2</v>
      </c>
      <c r="M53" s="143">
        <v>4.8300000000000003E-2</v>
      </c>
      <c r="N53" s="143">
        <v>4.8300000000000003E-2</v>
      </c>
      <c r="O53" s="143">
        <v>4.8300000000000003E-2</v>
      </c>
      <c r="P53" s="143">
        <v>4.8300000000000003E-2</v>
      </c>
      <c r="Q53" s="143">
        <v>4.8300000000000003E-2</v>
      </c>
      <c r="R53" s="143">
        <v>4.8300000000000003E-2</v>
      </c>
      <c r="S53" s="143">
        <v>4.8300000000000003E-2</v>
      </c>
      <c r="T53" s="143">
        <v>4.8300000000000003E-2</v>
      </c>
      <c r="U53" s="143">
        <v>4.8300000000000003E-2</v>
      </c>
      <c r="V53" s="143">
        <v>4.8300000000000003E-2</v>
      </c>
      <c r="W53" s="143">
        <v>4.8300000000000003E-2</v>
      </c>
      <c r="X53" s="143">
        <v>4.8300000000000003E-2</v>
      </c>
    </row>
    <row r="54" spans="1:24" x14ac:dyDescent="0.5">
      <c r="A54" s="113" t="s">
        <v>190</v>
      </c>
      <c r="B54" s="113" t="s">
        <v>496</v>
      </c>
      <c r="C54" s="143">
        <v>4.8300000000000003E-2</v>
      </c>
      <c r="D54" s="143">
        <v>4.8300000000000003E-2</v>
      </c>
      <c r="E54" s="143">
        <v>4.8300000000000003E-2</v>
      </c>
      <c r="F54" s="143">
        <v>4.8300000000000003E-2</v>
      </c>
      <c r="G54" s="143">
        <v>4.8300000000000003E-2</v>
      </c>
      <c r="H54" s="143">
        <v>4.8300000000000003E-2</v>
      </c>
      <c r="I54" s="143">
        <v>4.8300000000000003E-2</v>
      </c>
      <c r="J54" s="143">
        <v>4.8300000000000003E-2</v>
      </c>
      <c r="K54" s="143">
        <v>4.8300000000000003E-2</v>
      </c>
      <c r="L54" s="143">
        <v>4.8300000000000003E-2</v>
      </c>
      <c r="M54" s="143">
        <v>4.8300000000000003E-2</v>
      </c>
      <c r="N54" s="143">
        <v>4.8300000000000003E-2</v>
      </c>
      <c r="O54" s="143">
        <v>4.8300000000000003E-2</v>
      </c>
      <c r="P54" s="143">
        <v>4.8300000000000003E-2</v>
      </c>
      <c r="Q54" s="143">
        <v>4.8300000000000003E-2</v>
      </c>
      <c r="R54" s="143">
        <v>4.8300000000000003E-2</v>
      </c>
      <c r="S54" s="143">
        <v>4.8300000000000003E-2</v>
      </c>
      <c r="T54" s="143">
        <v>4.8300000000000003E-2</v>
      </c>
      <c r="U54" s="143">
        <v>4.8300000000000003E-2</v>
      </c>
      <c r="V54" s="143">
        <v>4.8300000000000003E-2</v>
      </c>
      <c r="W54" s="143">
        <v>4.8300000000000003E-2</v>
      </c>
      <c r="X54" s="143">
        <v>4.8300000000000003E-2</v>
      </c>
    </row>
    <row r="55" spans="1:24" x14ac:dyDescent="0.5">
      <c r="A55" s="113" t="s">
        <v>191</v>
      </c>
      <c r="B55" s="113" t="s">
        <v>497</v>
      </c>
      <c r="C55" s="143">
        <v>4.8300000000000003E-2</v>
      </c>
      <c r="D55" s="143">
        <v>4.8300000000000003E-2</v>
      </c>
      <c r="E55" s="143">
        <v>4.8300000000000003E-2</v>
      </c>
      <c r="F55" s="143">
        <v>4.8300000000000003E-2</v>
      </c>
      <c r="G55" s="143">
        <v>4.8300000000000003E-2</v>
      </c>
      <c r="H55" s="143">
        <v>4.8300000000000003E-2</v>
      </c>
      <c r="I55" s="143">
        <v>4.8300000000000003E-2</v>
      </c>
      <c r="J55" s="143">
        <v>4.8300000000000003E-2</v>
      </c>
      <c r="K55" s="143">
        <v>4.8300000000000003E-2</v>
      </c>
      <c r="L55" s="143">
        <v>4.8300000000000003E-2</v>
      </c>
      <c r="M55" s="143">
        <v>4.8300000000000003E-2</v>
      </c>
      <c r="N55" s="143">
        <v>4.8300000000000003E-2</v>
      </c>
      <c r="O55" s="143">
        <v>4.8300000000000003E-2</v>
      </c>
      <c r="P55" s="143">
        <v>4.8300000000000003E-2</v>
      </c>
      <c r="Q55" s="143">
        <v>4.8300000000000003E-2</v>
      </c>
      <c r="R55" s="143">
        <v>4.8300000000000003E-2</v>
      </c>
      <c r="S55" s="143">
        <v>4.8300000000000003E-2</v>
      </c>
      <c r="T55" s="143">
        <v>4.8300000000000003E-2</v>
      </c>
      <c r="U55" s="143">
        <v>4.8300000000000003E-2</v>
      </c>
      <c r="V55" s="143">
        <v>4.8300000000000003E-2</v>
      </c>
      <c r="W55" s="143">
        <v>4.8300000000000003E-2</v>
      </c>
      <c r="X55" s="143">
        <v>4.8300000000000003E-2</v>
      </c>
    </row>
    <row r="56" spans="1:24" x14ac:dyDescent="0.5">
      <c r="A56" s="113" t="s">
        <v>192</v>
      </c>
      <c r="B56" s="113" t="s">
        <v>498</v>
      </c>
      <c r="C56" s="143">
        <v>4.8300000000000003E-2</v>
      </c>
      <c r="D56" s="143">
        <v>4.8300000000000003E-2</v>
      </c>
      <c r="E56" s="143">
        <v>4.8300000000000003E-2</v>
      </c>
      <c r="F56" s="143">
        <v>4.8300000000000003E-2</v>
      </c>
      <c r="G56" s="143">
        <v>4.8300000000000003E-2</v>
      </c>
      <c r="H56" s="143">
        <v>4.8300000000000003E-2</v>
      </c>
      <c r="I56" s="143">
        <v>4.8300000000000003E-2</v>
      </c>
      <c r="J56" s="143">
        <v>4.8300000000000003E-2</v>
      </c>
      <c r="K56" s="143">
        <v>4.8300000000000003E-2</v>
      </c>
      <c r="L56" s="143">
        <v>4.8300000000000003E-2</v>
      </c>
      <c r="M56" s="143">
        <v>4.8300000000000003E-2</v>
      </c>
      <c r="N56" s="143">
        <v>4.8300000000000003E-2</v>
      </c>
      <c r="O56" s="143">
        <v>4.8300000000000003E-2</v>
      </c>
      <c r="P56" s="143">
        <v>4.8300000000000003E-2</v>
      </c>
      <c r="Q56" s="143">
        <v>4.8300000000000003E-2</v>
      </c>
      <c r="R56" s="143">
        <v>4.8300000000000003E-2</v>
      </c>
      <c r="S56" s="143">
        <v>4.8300000000000003E-2</v>
      </c>
      <c r="T56" s="143">
        <v>4.8300000000000003E-2</v>
      </c>
      <c r="U56" s="143">
        <v>4.8300000000000003E-2</v>
      </c>
      <c r="V56" s="143">
        <v>4.8300000000000003E-2</v>
      </c>
      <c r="W56" s="143">
        <v>4.8300000000000003E-2</v>
      </c>
      <c r="X56" s="143">
        <v>4.8300000000000003E-2</v>
      </c>
    </row>
    <row r="57" spans="1:24" x14ac:dyDescent="0.5">
      <c r="A57" s="113" t="s">
        <v>193</v>
      </c>
      <c r="B57" s="113" t="s">
        <v>499</v>
      </c>
      <c r="C57" s="143">
        <v>3.6499999999999998E-2</v>
      </c>
      <c r="D57" s="143">
        <v>3.6499999999999998E-2</v>
      </c>
      <c r="E57" s="143">
        <v>3.6499999999999998E-2</v>
      </c>
      <c r="F57" s="143">
        <v>3.6499999999999998E-2</v>
      </c>
      <c r="G57" s="143">
        <v>3.6499999999999998E-2</v>
      </c>
      <c r="H57" s="143">
        <v>3.6499999999999998E-2</v>
      </c>
      <c r="I57" s="143">
        <v>3.6499999999999998E-2</v>
      </c>
      <c r="J57" s="143">
        <v>3.6499999999999998E-2</v>
      </c>
      <c r="K57" s="143">
        <v>3.6499999999999998E-2</v>
      </c>
      <c r="L57" s="143">
        <v>3.6499999999999998E-2</v>
      </c>
      <c r="M57" s="143">
        <v>3.6499999999999998E-2</v>
      </c>
      <c r="N57" s="143">
        <v>3.6499999999999998E-2</v>
      </c>
      <c r="O57" s="143">
        <v>3.6499999999999998E-2</v>
      </c>
      <c r="P57" s="143">
        <v>3.6499999999999998E-2</v>
      </c>
      <c r="Q57" s="143">
        <v>3.6499999999999998E-2</v>
      </c>
      <c r="R57" s="143">
        <v>3.6499999999999998E-2</v>
      </c>
      <c r="S57" s="143">
        <v>3.6499999999999998E-2</v>
      </c>
      <c r="T57" s="143">
        <v>3.6499999999999998E-2</v>
      </c>
      <c r="U57" s="143">
        <v>3.6499999999999998E-2</v>
      </c>
      <c r="V57" s="143">
        <v>3.6499999999999998E-2</v>
      </c>
      <c r="W57" s="143">
        <v>3.6499999999999998E-2</v>
      </c>
      <c r="X57" s="143">
        <v>3.6499999999999998E-2</v>
      </c>
    </row>
    <row r="58" spans="1:24" x14ac:dyDescent="0.5">
      <c r="A58" s="113" t="s">
        <v>362</v>
      </c>
      <c r="B58" s="113" t="s">
        <v>500</v>
      </c>
      <c r="C58" s="143">
        <v>5.74E-2</v>
      </c>
      <c r="D58" s="143">
        <v>5.74E-2</v>
      </c>
      <c r="E58" s="143">
        <v>5.74E-2</v>
      </c>
      <c r="F58" s="143">
        <v>5.74E-2</v>
      </c>
      <c r="G58" s="143">
        <v>5.74E-2</v>
      </c>
      <c r="H58" s="143">
        <v>5.74E-2</v>
      </c>
      <c r="I58" s="143">
        <v>5.74E-2</v>
      </c>
      <c r="J58" s="143">
        <v>5.74E-2</v>
      </c>
      <c r="K58" s="143">
        <v>5.74E-2</v>
      </c>
      <c r="L58" s="143">
        <v>5.74E-2</v>
      </c>
      <c r="M58" s="143">
        <v>5.74E-2</v>
      </c>
      <c r="N58" s="143">
        <v>5.74E-2</v>
      </c>
      <c r="O58" s="143">
        <v>5.74E-2</v>
      </c>
      <c r="P58" s="143">
        <v>5.74E-2</v>
      </c>
      <c r="Q58" s="143">
        <v>5.74E-2</v>
      </c>
      <c r="R58" s="143">
        <v>5.74E-2</v>
      </c>
      <c r="S58" s="143">
        <v>5.74E-2</v>
      </c>
      <c r="T58" s="143">
        <v>5.74E-2</v>
      </c>
      <c r="U58" s="143">
        <v>5.74E-2</v>
      </c>
      <c r="V58" s="143">
        <v>5.74E-2</v>
      </c>
      <c r="W58" s="143">
        <v>5.74E-2</v>
      </c>
      <c r="X58" s="143">
        <v>5.74E-2</v>
      </c>
    </row>
    <row r="59" spans="1:24" x14ac:dyDescent="0.5">
      <c r="A59" s="113" t="s">
        <v>363</v>
      </c>
      <c r="B59" s="113" t="s">
        <v>501</v>
      </c>
      <c r="C59" s="143">
        <v>5.74E-2</v>
      </c>
      <c r="D59" s="143">
        <v>5.74E-2</v>
      </c>
      <c r="E59" s="143">
        <v>5.74E-2</v>
      </c>
      <c r="F59" s="143">
        <v>5.74E-2</v>
      </c>
      <c r="G59" s="143">
        <v>5.74E-2</v>
      </c>
      <c r="H59" s="143">
        <v>5.74E-2</v>
      </c>
      <c r="I59" s="143">
        <v>5.74E-2</v>
      </c>
      <c r="J59" s="143">
        <v>5.74E-2</v>
      </c>
      <c r="K59" s="143">
        <v>5.74E-2</v>
      </c>
      <c r="L59" s="143">
        <v>5.74E-2</v>
      </c>
      <c r="M59" s="143">
        <v>5.74E-2</v>
      </c>
      <c r="N59" s="143">
        <v>5.74E-2</v>
      </c>
      <c r="O59" s="143">
        <v>5.74E-2</v>
      </c>
      <c r="P59" s="143">
        <v>5.74E-2</v>
      </c>
      <c r="Q59" s="143">
        <v>5.74E-2</v>
      </c>
      <c r="R59" s="143">
        <v>5.74E-2</v>
      </c>
      <c r="S59" s="143">
        <v>5.74E-2</v>
      </c>
      <c r="T59" s="143">
        <v>5.74E-2</v>
      </c>
      <c r="U59" s="143">
        <v>5.74E-2</v>
      </c>
      <c r="V59" s="143">
        <v>5.74E-2</v>
      </c>
      <c r="W59" s="143">
        <v>5.74E-2</v>
      </c>
      <c r="X59" s="143">
        <v>5.74E-2</v>
      </c>
    </row>
    <row r="60" spans="1:24" x14ac:dyDescent="0.5">
      <c r="A60" s="113" t="s">
        <v>364</v>
      </c>
      <c r="B60" s="113" t="s">
        <v>502</v>
      </c>
      <c r="C60" s="143">
        <v>5.74E-2</v>
      </c>
      <c r="D60" s="143">
        <v>5.74E-2</v>
      </c>
      <c r="E60" s="143">
        <v>5.74E-2</v>
      </c>
      <c r="F60" s="143">
        <v>5.74E-2</v>
      </c>
      <c r="G60" s="143">
        <v>5.74E-2</v>
      </c>
      <c r="H60" s="143">
        <v>5.74E-2</v>
      </c>
      <c r="I60" s="143">
        <v>5.74E-2</v>
      </c>
      <c r="J60" s="143">
        <v>5.74E-2</v>
      </c>
      <c r="K60" s="143">
        <v>5.74E-2</v>
      </c>
      <c r="L60" s="143">
        <v>5.74E-2</v>
      </c>
      <c r="M60" s="143">
        <v>5.74E-2</v>
      </c>
      <c r="N60" s="143">
        <v>5.74E-2</v>
      </c>
      <c r="O60" s="143">
        <v>5.74E-2</v>
      </c>
      <c r="P60" s="143">
        <v>5.74E-2</v>
      </c>
      <c r="Q60" s="143">
        <v>5.74E-2</v>
      </c>
      <c r="R60" s="143">
        <v>5.74E-2</v>
      </c>
      <c r="S60" s="143">
        <v>5.74E-2</v>
      </c>
      <c r="T60" s="143">
        <v>5.74E-2</v>
      </c>
      <c r="U60" s="143">
        <v>5.74E-2</v>
      </c>
      <c r="V60" s="143">
        <v>5.74E-2</v>
      </c>
      <c r="W60" s="143">
        <v>5.74E-2</v>
      </c>
      <c r="X60" s="143">
        <v>5.74E-2</v>
      </c>
    </row>
    <row r="61" spans="1:24" x14ac:dyDescent="0.5">
      <c r="A61" s="113" t="s">
        <v>365</v>
      </c>
      <c r="B61" s="113" t="s">
        <v>503</v>
      </c>
      <c r="C61" s="143">
        <v>5.74E-2</v>
      </c>
      <c r="D61" s="143">
        <v>5.74E-2</v>
      </c>
      <c r="E61" s="143">
        <v>5.74E-2</v>
      </c>
      <c r="F61" s="143">
        <v>5.74E-2</v>
      </c>
      <c r="G61" s="143">
        <v>5.74E-2</v>
      </c>
      <c r="H61" s="143">
        <v>5.74E-2</v>
      </c>
      <c r="I61" s="143">
        <v>5.74E-2</v>
      </c>
      <c r="J61" s="143">
        <v>5.74E-2</v>
      </c>
      <c r="K61" s="143">
        <v>5.74E-2</v>
      </c>
      <c r="L61" s="143">
        <v>5.74E-2</v>
      </c>
      <c r="M61" s="143">
        <v>5.74E-2</v>
      </c>
      <c r="N61" s="143">
        <v>5.74E-2</v>
      </c>
      <c r="O61" s="143">
        <v>5.74E-2</v>
      </c>
      <c r="P61" s="143">
        <v>5.74E-2</v>
      </c>
      <c r="Q61" s="143">
        <v>5.74E-2</v>
      </c>
      <c r="R61" s="143">
        <v>5.74E-2</v>
      </c>
      <c r="S61" s="143">
        <v>5.74E-2</v>
      </c>
      <c r="T61" s="143">
        <v>5.74E-2</v>
      </c>
      <c r="U61" s="143">
        <v>5.74E-2</v>
      </c>
      <c r="V61" s="143">
        <v>5.74E-2</v>
      </c>
      <c r="W61" s="143">
        <v>5.74E-2</v>
      </c>
      <c r="X61" s="143">
        <v>5.74E-2</v>
      </c>
    </row>
    <row r="62" spans="1:24" x14ac:dyDescent="0.5">
      <c r="A62" s="113" t="s">
        <v>366</v>
      </c>
      <c r="B62" s="113" t="s">
        <v>504</v>
      </c>
      <c r="C62" s="143">
        <v>5.74E-2</v>
      </c>
      <c r="D62" s="143">
        <v>5.74E-2</v>
      </c>
      <c r="E62" s="143">
        <v>5.74E-2</v>
      </c>
      <c r="F62" s="143">
        <v>5.74E-2</v>
      </c>
      <c r="G62" s="143">
        <v>5.74E-2</v>
      </c>
      <c r="H62" s="143">
        <v>5.74E-2</v>
      </c>
      <c r="I62" s="143">
        <v>5.74E-2</v>
      </c>
      <c r="J62" s="143">
        <v>5.74E-2</v>
      </c>
      <c r="K62" s="143">
        <v>5.74E-2</v>
      </c>
      <c r="L62" s="143">
        <v>5.74E-2</v>
      </c>
      <c r="M62" s="143">
        <v>5.74E-2</v>
      </c>
      <c r="N62" s="143">
        <v>5.74E-2</v>
      </c>
      <c r="O62" s="143">
        <v>5.74E-2</v>
      </c>
      <c r="P62" s="143">
        <v>5.74E-2</v>
      </c>
      <c r="Q62" s="143">
        <v>5.74E-2</v>
      </c>
      <c r="R62" s="143">
        <v>5.74E-2</v>
      </c>
      <c r="S62" s="143">
        <v>5.74E-2</v>
      </c>
      <c r="T62" s="143">
        <v>5.74E-2</v>
      </c>
      <c r="U62" s="143">
        <v>5.74E-2</v>
      </c>
      <c r="V62" s="143">
        <v>5.74E-2</v>
      </c>
      <c r="W62" s="143">
        <v>5.74E-2</v>
      </c>
      <c r="X62" s="143">
        <v>5.74E-2</v>
      </c>
    </row>
    <row r="63" spans="1:24" x14ac:dyDescent="0.5">
      <c r="A63" s="113" t="s">
        <v>367</v>
      </c>
      <c r="B63" s="113" t="s">
        <v>505</v>
      </c>
      <c r="C63" s="143">
        <v>5.74E-2</v>
      </c>
      <c r="D63" s="143">
        <v>5.74E-2</v>
      </c>
      <c r="E63" s="143">
        <v>5.74E-2</v>
      </c>
      <c r="F63" s="143">
        <v>5.74E-2</v>
      </c>
      <c r="G63" s="143">
        <v>5.74E-2</v>
      </c>
      <c r="H63" s="143">
        <v>5.74E-2</v>
      </c>
      <c r="I63" s="143">
        <v>5.74E-2</v>
      </c>
      <c r="J63" s="143">
        <v>5.74E-2</v>
      </c>
      <c r="K63" s="143">
        <v>5.74E-2</v>
      </c>
      <c r="L63" s="143">
        <v>5.74E-2</v>
      </c>
      <c r="M63" s="143">
        <v>5.74E-2</v>
      </c>
      <c r="N63" s="143">
        <v>5.74E-2</v>
      </c>
      <c r="O63" s="143">
        <v>5.74E-2</v>
      </c>
      <c r="P63" s="143">
        <v>5.74E-2</v>
      </c>
      <c r="Q63" s="143">
        <v>5.74E-2</v>
      </c>
      <c r="R63" s="143">
        <v>5.74E-2</v>
      </c>
      <c r="S63" s="143">
        <v>5.74E-2</v>
      </c>
      <c r="T63" s="143">
        <v>5.74E-2</v>
      </c>
      <c r="U63" s="143">
        <v>5.74E-2</v>
      </c>
      <c r="V63" s="143">
        <v>5.74E-2</v>
      </c>
      <c r="W63" s="143">
        <v>5.74E-2</v>
      </c>
      <c r="X63" s="143">
        <v>5.74E-2</v>
      </c>
    </row>
    <row r="64" spans="1:24" x14ac:dyDescent="0.5">
      <c r="A64" s="113" t="s">
        <v>368</v>
      </c>
      <c r="B64" s="113" t="s">
        <v>506</v>
      </c>
      <c r="C64" s="143">
        <v>5.74E-2</v>
      </c>
      <c r="D64" s="143">
        <v>5.74E-2</v>
      </c>
      <c r="E64" s="143">
        <v>5.74E-2</v>
      </c>
      <c r="F64" s="143">
        <v>5.74E-2</v>
      </c>
      <c r="G64" s="143">
        <v>5.74E-2</v>
      </c>
      <c r="H64" s="143">
        <v>5.74E-2</v>
      </c>
      <c r="I64" s="143">
        <v>5.74E-2</v>
      </c>
      <c r="J64" s="143">
        <v>5.74E-2</v>
      </c>
      <c r="K64" s="143">
        <v>5.74E-2</v>
      </c>
      <c r="L64" s="143">
        <v>5.74E-2</v>
      </c>
      <c r="M64" s="143">
        <v>5.74E-2</v>
      </c>
      <c r="N64" s="143">
        <v>5.74E-2</v>
      </c>
      <c r="O64" s="143">
        <v>5.74E-2</v>
      </c>
      <c r="P64" s="143">
        <v>5.74E-2</v>
      </c>
      <c r="Q64" s="143">
        <v>5.74E-2</v>
      </c>
      <c r="R64" s="143">
        <v>5.74E-2</v>
      </c>
      <c r="S64" s="143">
        <v>5.74E-2</v>
      </c>
      <c r="T64" s="143">
        <v>5.74E-2</v>
      </c>
      <c r="U64" s="143">
        <v>5.74E-2</v>
      </c>
      <c r="V64" s="143">
        <v>5.74E-2</v>
      </c>
      <c r="W64" s="143">
        <v>5.74E-2</v>
      </c>
      <c r="X64" s="143">
        <v>5.74E-2</v>
      </c>
    </row>
    <row r="65" spans="1:24" x14ac:dyDescent="0.5">
      <c r="A65" s="113" t="s">
        <v>369</v>
      </c>
      <c r="B65" s="113" t="s">
        <v>507</v>
      </c>
      <c r="C65" s="143">
        <v>5.74E-2</v>
      </c>
      <c r="D65" s="143">
        <v>5.74E-2</v>
      </c>
      <c r="E65" s="143">
        <v>5.74E-2</v>
      </c>
      <c r="F65" s="143">
        <v>5.74E-2</v>
      </c>
      <c r="G65" s="143">
        <v>5.74E-2</v>
      </c>
      <c r="H65" s="143">
        <v>5.74E-2</v>
      </c>
      <c r="I65" s="143">
        <v>5.74E-2</v>
      </c>
      <c r="J65" s="143">
        <v>5.74E-2</v>
      </c>
      <c r="K65" s="143">
        <v>5.74E-2</v>
      </c>
      <c r="L65" s="143">
        <v>5.74E-2</v>
      </c>
      <c r="M65" s="143">
        <v>5.74E-2</v>
      </c>
      <c r="N65" s="143">
        <v>5.74E-2</v>
      </c>
      <c r="O65" s="143">
        <v>5.74E-2</v>
      </c>
      <c r="P65" s="143">
        <v>5.74E-2</v>
      </c>
      <c r="Q65" s="143">
        <v>5.74E-2</v>
      </c>
      <c r="R65" s="143">
        <v>5.74E-2</v>
      </c>
      <c r="S65" s="143">
        <v>5.74E-2</v>
      </c>
      <c r="T65" s="143">
        <v>5.74E-2</v>
      </c>
      <c r="U65" s="143">
        <v>5.74E-2</v>
      </c>
      <c r="V65" s="143">
        <v>5.74E-2</v>
      </c>
      <c r="W65" s="143">
        <v>5.74E-2</v>
      </c>
      <c r="X65" s="143">
        <v>5.74E-2</v>
      </c>
    </row>
    <row r="66" spans="1:24" x14ac:dyDescent="0.5">
      <c r="A66" s="113" t="s">
        <v>370</v>
      </c>
      <c r="B66" s="113" t="s">
        <v>508</v>
      </c>
      <c r="C66" s="143">
        <v>5.74E-2</v>
      </c>
      <c r="D66" s="143">
        <v>5.74E-2</v>
      </c>
      <c r="E66" s="143">
        <v>5.74E-2</v>
      </c>
      <c r="F66" s="143">
        <v>5.74E-2</v>
      </c>
      <c r="G66" s="143">
        <v>5.74E-2</v>
      </c>
      <c r="H66" s="143">
        <v>5.74E-2</v>
      </c>
      <c r="I66" s="143">
        <v>5.74E-2</v>
      </c>
      <c r="J66" s="143">
        <v>5.74E-2</v>
      </c>
      <c r="K66" s="143">
        <v>5.74E-2</v>
      </c>
      <c r="L66" s="143">
        <v>5.74E-2</v>
      </c>
      <c r="M66" s="143">
        <v>5.74E-2</v>
      </c>
      <c r="N66" s="143">
        <v>5.74E-2</v>
      </c>
      <c r="O66" s="143">
        <v>5.74E-2</v>
      </c>
      <c r="P66" s="143">
        <v>5.74E-2</v>
      </c>
      <c r="Q66" s="143">
        <v>5.74E-2</v>
      </c>
      <c r="R66" s="143">
        <v>5.74E-2</v>
      </c>
      <c r="S66" s="143">
        <v>5.74E-2</v>
      </c>
      <c r="T66" s="143">
        <v>5.74E-2</v>
      </c>
      <c r="U66" s="143">
        <v>5.74E-2</v>
      </c>
      <c r="V66" s="143">
        <v>5.74E-2</v>
      </c>
      <c r="W66" s="143">
        <v>5.74E-2</v>
      </c>
      <c r="X66" s="143">
        <v>5.74E-2</v>
      </c>
    </row>
    <row r="67" spans="1:24" x14ac:dyDescent="0.5">
      <c r="A67" s="113" t="s">
        <v>357</v>
      </c>
      <c r="B67" s="113" t="s">
        <v>509</v>
      </c>
      <c r="C67" s="143">
        <v>5.74E-2</v>
      </c>
      <c r="D67" s="143">
        <v>5.74E-2</v>
      </c>
      <c r="E67" s="143">
        <v>5.74E-2</v>
      </c>
      <c r="F67" s="143">
        <v>5.74E-2</v>
      </c>
      <c r="G67" s="143">
        <v>5.74E-2</v>
      </c>
      <c r="H67" s="143">
        <v>5.74E-2</v>
      </c>
      <c r="I67" s="143">
        <v>5.74E-2</v>
      </c>
      <c r="J67" s="143">
        <v>5.74E-2</v>
      </c>
      <c r="K67" s="143">
        <v>5.74E-2</v>
      </c>
      <c r="L67" s="143">
        <v>5.74E-2</v>
      </c>
      <c r="M67" s="143">
        <v>5.74E-2</v>
      </c>
      <c r="N67" s="143">
        <v>5.74E-2</v>
      </c>
      <c r="O67" s="143">
        <v>5.74E-2</v>
      </c>
      <c r="P67" s="143">
        <v>5.74E-2</v>
      </c>
      <c r="Q67" s="143">
        <v>5.74E-2</v>
      </c>
      <c r="R67" s="143">
        <v>5.74E-2</v>
      </c>
      <c r="S67" s="143">
        <v>5.74E-2</v>
      </c>
      <c r="T67" s="143">
        <v>5.74E-2</v>
      </c>
      <c r="U67" s="143">
        <v>5.74E-2</v>
      </c>
      <c r="V67" s="143">
        <v>5.74E-2</v>
      </c>
      <c r="W67" s="143">
        <v>5.74E-2</v>
      </c>
      <c r="X67" s="143">
        <v>5.74E-2</v>
      </c>
    </row>
    <row r="68" spans="1:24" x14ac:dyDescent="0.5">
      <c r="A68" s="113" t="s">
        <v>358</v>
      </c>
      <c r="B68" s="113" t="s">
        <v>510</v>
      </c>
      <c r="C68" s="143">
        <v>5.74E-2</v>
      </c>
      <c r="D68" s="143">
        <v>5.74E-2</v>
      </c>
      <c r="E68" s="143">
        <v>5.74E-2</v>
      </c>
      <c r="F68" s="143">
        <v>5.74E-2</v>
      </c>
      <c r="G68" s="143">
        <v>5.74E-2</v>
      </c>
      <c r="H68" s="143">
        <v>5.74E-2</v>
      </c>
      <c r="I68" s="143">
        <v>5.74E-2</v>
      </c>
      <c r="J68" s="143">
        <v>5.74E-2</v>
      </c>
      <c r="K68" s="143">
        <v>5.74E-2</v>
      </c>
      <c r="L68" s="143">
        <v>5.74E-2</v>
      </c>
      <c r="M68" s="143">
        <v>5.74E-2</v>
      </c>
      <c r="N68" s="143">
        <v>5.74E-2</v>
      </c>
      <c r="O68" s="143">
        <v>5.74E-2</v>
      </c>
      <c r="P68" s="143">
        <v>5.74E-2</v>
      </c>
      <c r="Q68" s="143">
        <v>5.74E-2</v>
      </c>
      <c r="R68" s="143">
        <v>5.74E-2</v>
      </c>
      <c r="S68" s="143">
        <v>5.74E-2</v>
      </c>
      <c r="T68" s="143">
        <v>5.74E-2</v>
      </c>
      <c r="U68" s="143">
        <v>5.74E-2</v>
      </c>
      <c r="V68" s="143">
        <v>5.74E-2</v>
      </c>
      <c r="W68" s="143">
        <v>5.74E-2</v>
      </c>
      <c r="X68" s="143">
        <v>5.74E-2</v>
      </c>
    </row>
    <row r="69" spans="1:24" x14ac:dyDescent="0.5">
      <c r="A69" s="113" t="s">
        <v>359</v>
      </c>
      <c r="B69" s="113" t="s">
        <v>511</v>
      </c>
      <c r="C69" s="143">
        <v>5.74E-2</v>
      </c>
      <c r="D69" s="143">
        <v>5.74E-2</v>
      </c>
      <c r="E69" s="143">
        <v>5.74E-2</v>
      </c>
      <c r="F69" s="143">
        <v>5.74E-2</v>
      </c>
      <c r="G69" s="143">
        <v>5.74E-2</v>
      </c>
      <c r="H69" s="143">
        <v>5.74E-2</v>
      </c>
      <c r="I69" s="143">
        <v>5.74E-2</v>
      </c>
      <c r="J69" s="143">
        <v>5.74E-2</v>
      </c>
      <c r="K69" s="143">
        <v>5.74E-2</v>
      </c>
      <c r="L69" s="143">
        <v>5.74E-2</v>
      </c>
      <c r="M69" s="143">
        <v>5.74E-2</v>
      </c>
      <c r="N69" s="143">
        <v>5.74E-2</v>
      </c>
      <c r="O69" s="143">
        <v>5.74E-2</v>
      </c>
      <c r="P69" s="143">
        <v>5.74E-2</v>
      </c>
      <c r="Q69" s="143">
        <v>5.74E-2</v>
      </c>
      <c r="R69" s="143">
        <v>5.74E-2</v>
      </c>
      <c r="S69" s="143">
        <v>5.74E-2</v>
      </c>
      <c r="T69" s="143">
        <v>5.74E-2</v>
      </c>
      <c r="U69" s="143">
        <v>5.74E-2</v>
      </c>
      <c r="V69" s="143">
        <v>5.74E-2</v>
      </c>
      <c r="W69" s="143">
        <v>5.74E-2</v>
      </c>
      <c r="X69" s="143">
        <v>5.74E-2</v>
      </c>
    </row>
    <row r="70" spans="1:24" x14ac:dyDescent="0.5">
      <c r="A70" s="113" t="s">
        <v>360</v>
      </c>
      <c r="B70" s="113" t="s">
        <v>512</v>
      </c>
      <c r="C70" s="143">
        <v>5.74E-2</v>
      </c>
      <c r="D70" s="143">
        <v>5.74E-2</v>
      </c>
      <c r="E70" s="143">
        <v>5.74E-2</v>
      </c>
      <c r="F70" s="143">
        <v>5.74E-2</v>
      </c>
      <c r="G70" s="143">
        <v>5.74E-2</v>
      </c>
      <c r="H70" s="143">
        <v>5.74E-2</v>
      </c>
      <c r="I70" s="143">
        <v>5.74E-2</v>
      </c>
      <c r="J70" s="143">
        <v>5.74E-2</v>
      </c>
      <c r="K70" s="143">
        <v>5.74E-2</v>
      </c>
      <c r="L70" s="143">
        <v>5.74E-2</v>
      </c>
      <c r="M70" s="143">
        <v>5.74E-2</v>
      </c>
      <c r="N70" s="143">
        <v>5.74E-2</v>
      </c>
      <c r="O70" s="143">
        <v>5.74E-2</v>
      </c>
      <c r="P70" s="143">
        <v>5.74E-2</v>
      </c>
      <c r="Q70" s="143">
        <v>5.74E-2</v>
      </c>
      <c r="R70" s="143">
        <v>5.74E-2</v>
      </c>
      <c r="S70" s="143">
        <v>5.74E-2</v>
      </c>
      <c r="T70" s="143">
        <v>5.74E-2</v>
      </c>
      <c r="U70" s="143">
        <v>5.74E-2</v>
      </c>
      <c r="V70" s="143">
        <v>5.74E-2</v>
      </c>
      <c r="W70" s="143">
        <v>5.74E-2</v>
      </c>
      <c r="X70" s="143">
        <v>5.74E-2</v>
      </c>
    </row>
    <row r="71" spans="1:24" x14ac:dyDescent="0.5">
      <c r="A71" s="113" t="s">
        <v>194</v>
      </c>
      <c r="B71" s="113" t="s">
        <v>513</v>
      </c>
      <c r="C71" s="143">
        <v>4.8300000000000003E-2</v>
      </c>
      <c r="D71" s="143">
        <v>4.8300000000000003E-2</v>
      </c>
      <c r="E71" s="143">
        <v>4.8300000000000003E-2</v>
      </c>
      <c r="F71" s="143">
        <v>4.8300000000000003E-2</v>
      </c>
      <c r="G71" s="143">
        <v>4.8300000000000003E-2</v>
      </c>
      <c r="H71" s="143">
        <v>4.8300000000000003E-2</v>
      </c>
      <c r="I71" s="143">
        <v>4.8300000000000003E-2</v>
      </c>
      <c r="J71" s="143">
        <v>4.8300000000000003E-2</v>
      </c>
      <c r="K71" s="143">
        <v>4.8300000000000003E-2</v>
      </c>
      <c r="L71" s="143">
        <v>4.8300000000000003E-2</v>
      </c>
      <c r="M71" s="143">
        <v>4.8300000000000003E-2</v>
      </c>
      <c r="N71" s="143">
        <v>4.8300000000000003E-2</v>
      </c>
      <c r="O71" s="143">
        <v>4.8300000000000003E-2</v>
      </c>
      <c r="P71" s="143">
        <v>4.8300000000000003E-2</v>
      </c>
      <c r="Q71" s="143">
        <v>4.8300000000000003E-2</v>
      </c>
      <c r="R71" s="143">
        <v>4.8300000000000003E-2</v>
      </c>
      <c r="S71" s="143">
        <v>4.8300000000000003E-2</v>
      </c>
      <c r="T71" s="143">
        <v>4.8300000000000003E-2</v>
      </c>
      <c r="U71" s="143">
        <v>4.8300000000000003E-2</v>
      </c>
      <c r="V71" s="143">
        <v>4.8300000000000003E-2</v>
      </c>
      <c r="W71" s="143">
        <v>4.8300000000000003E-2</v>
      </c>
      <c r="X71" s="143">
        <v>4.8300000000000003E-2</v>
      </c>
    </row>
    <row r="72" spans="1:24" x14ac:dyDescent="0.5">
      <c r="A72" s="113" t="s">
        <v>195</v>
      </c>
      <c r="B72" s="113" t="s">
        <v>514</v>
      </c>
      <c r="C72" s="143">
        <v>4.8300000000000003E-2</v>
      </c>
      <c r="D72" s="143">
        <v>4.8300000000000003E-2</v>
      </c>
      <c r="E72" s="143">
        <v>4.8300000000000003E-2</v>
      </c>
      <c r="F72" s="143">
        <v>4.8300000000000003E-2</v>
      </c>
      <c r="G72" s="143">
        <v>4.8300000000000003E-2</v>
      </c>
      <c r="H72" s="143">
        <v>4.8300000000000003E-2</v>
      </c>
      <c r="I72" s="143">
        <v>4.8300000000000003E-2</v>
      </c>
      <c r="J72" s="143">
        <v>4.8300000000000003E-2</v>
      </c>
      <c r="K72" s="143">
        <v>4.8300000000000003E-2</v>
      </c>
      <c r="L72" s="143">
        <v>4.8300000000000003E-2</v>
      </c>
      <c r="M72" s="143">
        <v>4.8300000000000003E-2</v>
      </c>
      <c r="N72" s="143">
        <v>4.8300000000000003E-2</v>
      </c>
      <c r="O72" s="143">
        <v>4.8300000000000003E-2</v>
      </c>
      <c r="P72" s="143">
        <v>4.8300000000000003E-2</v>
      </c>
      <c r="Q72" s="143">
        <v>4.8300000000000003E-2</v>
      </c>
      <c r="R72" s="143">
        <v>4.8300000000000003E-2</v>
      </c>
      <c r="S72" s="143">
        <v>4.8300000000000003E-2</v>
      </c>
      <c r="T72" s="143">
        <v>4.8300000000000003E-2</v>
      </c>
      <c r="U72" s="143">
        <v>4.8300000000000003E-2</v>
      </c>
      <c r="V72" s="143">
        <v>4.8300000000000003E-2</v>
      </c>
      <c r="W72" s="143">
        <v>4.8300000000000003E-2</v>
      </c>
      <c r="X72" s="143">
        <v>4.8300000000000003E-2</v>
      </c>
    </row>
    <row r="73" spans="1:24" x14ac:dyDescent="0.5">
      <c r="A73" s="113" t="s">
        <v>196</v>
      </c>
      <c r="B73" s="113" t="s">
        <v>515</v>
      </c>
      <c r="C73" s="143">
        <v>4.8300000000000003E-2</v>
      </c>
      <c r="D73" s="143">
        <v>4.8300000000000003E-2</v>
      </c>
      <c r="E73" s="143">
        <v>4.8300000000000003E-2</v>
      </c>
      <c r="F73" s="143">
        <v>4.8300000000000003E-2</v>
      </c>
      <c r="G73" s="143">
        <v>4.8300000000000003E-2</v>
      </c>
      <c r="H73" s="143">
        <v>4.8300000000000003E-2</v>
      </c>
      <c r="I73" s="143">
        <v>4.8300000000000003E-2</v>
      </c>
      <c r="J73" s="143">
        <v>4.8300000000000003E-2</v>
      </c>
      <c r="K73" s="143">
        <v>4.8300000000000003E-2</v>
      </c>
      <c r="L73" s="143">
        <v>4.8300000000000003E-2</v>
      </c>
      <c r="M73" s="143">
        <v>4.8300000000000003E-2</v>
      </c>
      <c r="N73" s="143">
        <v>4.8300000000000003E-2</v>
      </c>
      <c r="O73" s="143">
        <v>4.8300000000000003E-2</v>
      </c>
      <c r="P73" s="143">
        <v>4.8300000000000003E-2</v>
      </c>
      <c r="Q73" s="143">
        <v>4.8300000000000003E-2</v>
      </c>
      <c r="R73" s="143">
        <v>4.8300000000000003E-2</v>
      </c>
      <c r="S73" s="143">
        <v>4.8300000000000003E-2</v>
      </c>
      <c r="T73" s="143">
        <v>4.8300000000000003E-2</v>
      </c>
      <c r="U73" s="143">
        <v>4.8300000000000003E-2</v>
      </c>
      <c r="V73" s="143">
        <v>4.8300000000000003E-2</v>
      </c>
      <c r="W73" s="143">
        <v>4.8300000000000003E-2</v>
      </c>
      <c r="X73" s="143">
        <v>4.8300000000000003E-2</v>
      </c>
    </row>
    <row r="74" spans="1:24" x14ac:dyDescent="0.5">
      <c r="A74" s="113" t="s">
        <v>197</v>
      </c>
      <c r="B74" s="113" t="s">
        <v>516</v>
      </c>
      <c r="C74" s="143">
        <v>5.74E-2</v>
      </c>
      <c r="D74" s="143">
        <v>5.74E-2</v>
      </c>
      <c r="E74" s="143">
        <v>5.74E-2</v>
      </c>
      <c r="F74" s="143">
        <v>5.74E-2</v>
      </c>
      <c r="G74" s="143">
        <v>5.74E-2</v>
      </c>
      <c r="H74" s="143">
        <v>5.74E-2</v>
      </c>
      <c r="I74" s="143">
        <v>5.74E-2</v>
      </c>
      <c r="J74" s="143">
        <v>5.74E-2</v>
      </c>
      <c r="K74" s="143">
        <v>5.74E-2</v>
      </c>
      <c r="L74" s="143">
        <v>5.74E-2</v>
      </c>
      <c r="M74" s="143">
        <v>5.74E-2</v>
      </c>
      <c r="N74" s="143">
        <v>5.74E-2</v>
      </c>
      <c r="O74" s="143">
        <v>5.74E-2</v>
      </c>
      <c r="P74" s="143">
        <v>5.74E-2</v>
      </c>
      <c r="Q74" s="143">
        <v>5.74E-2</v>
      </c>
      <c r="R74" s="143">
        <v>5.74E-2</v>
      </c>
      <c r="S74" s="143">
        <v>5.74E-2</v>
      </c>
      <c r="T74" s="143">
        <v>5.74E-2</v>
      </c>
      <c r="U74" s="143">
        <v>5.74E-2</v>
      </c>
      <c r="V74" s="143">
        <v>5.74E-2</v>
      </c>
      <c r="W74" s="143">
        <v>5.74E-2</v>
      </c>
      <c r="X74" s="143">
        <v>5.74E-2</v>
      </c>
    </row>
    <row r="75" spans="1:24" x14ac:dyDescent="0.5">
      <c r="A75" s="113" t="s">
        <v>198</v>
      </c>
      <c r="B75" s="113" t="s">
        <v>517</v>
      </c>
      <c r="C75" s="143">
        <v>5.74E-2</v>
      </c>
      <c r="D75" s="143">
        <v>5.74E-2</v>
      </c>
      <c r="E75" s="143">
        <v>5.74E-2</v>
      </c>
      <c r="F75" s="143">
        <v>5.74E-2</v>
      </c>
      <c r="G75" s="143">
        <v>5.74E-2</v>
      </c>
      <c r="H75" s="143">
        <v>5.74E-2</v>
      </c>
      <c r="I75" s="143">
        <v>5.74E-2</v>
      </c>
      <c r="J75" s="143">
        <v>5.74E-2</v>
      </c>
      <c r="K75" s="143">
        <v>5.74E-2</v>
      </c>
      <c r="L75" s="143">
        <v>5.74E-2</v>
      </c>
      <c r="M75" s="143">
        <v>5.74E-2</v>
      </c>
      <c r="N75" s="143">
        <v>5.74E-2</v>
      </c>
      <c r="O75" s="143">
        <v>5.74E-2</v>
      </c>
      <c r="P75" s="143">
        <v>5.74E-2</v>
      </c>
      <c r="Q75" s="143">
        <v>5.74E-2</v>
      </c>
      <c r="R75" s="143">
        <v>5.74E-2</v>
      </c>
      <c r="S75" s="143">
        <v>5.74E-2</v>
      </c>
      <c r="T75" s="143">
        <v>5.74E-2</v>
      </c>
      <c r="U75" s="143">
        <v>5.74E-2</v>
      </c>
      <c r="V75" s="143">
        <v>5.74E-2</v>
      </c>
      <c r="W75" s="143">
        <v>5.74E-2</v>
      </c>
      <c r="X75" s="143">
        <v>5.74E-2</v>
      </c>
    </row>
    <row r="76" spans="1:24" x14ac:dyDescent="0.5">
      <c r="A76" s="113" t="s">
        <v>199</v>
      </c>
      <c r="B76" s="113" t="s">
        <v>518</v>
      </c>
      <c r="C76" s="143">
        <v>5.74E-2</v>
      </c>
      <c r="D76" s="143">
        <v>5.74E-2</v>
      </c>
      <c r="E76" s="143">
        <v>5.74E-2</v>
      </c>
      <c r="F76" s="143">
        <v>5.74E-2</v>
      </c>
      <c r="G76" s="143">
        <v>5.74E-2</v>
      </c>
      <c r="H76" s="143">
        <v>5.74E-2</v>
      </c>
      <c r="I76" s="143">
        <v>5.74E-2</v>
      </c>
      <c r="J76" s="143">
        <v>5.74E-2</v>
      </c>
      <c r="K76" s="143">
        <v>5.74E-2</v>
      </c>
      <c r="L76" s="143">
        <v>5.74E-2</v>
      </c>
      <c r="M76" s="143">
        <v>5.74E-2</v>
      </c>
      <c r="N76" s="143">
        <v>5.74E-2</v>
      </c>
      <c r="O76" s="143">
        <v>5.74E-2</v>
      </c>
      <c r="P76" s="143">
        <v>5.74E-2</v>
      </c>
      <c r="Q76" s="143">
        <v>5.74E-2</v>
      </c>
      <c r="R76" s="143">
        <v>5.74E-2</v>
      </c>
      <c r="S76" s="143">
        <v>5.74E-2</v>
      </c>
      <c r="T76" s="143">
        <v>5.74E-2</v>
      </c>
      <c r="U76" s="143">
        <v>5.74E-2</v>
      </c>
      <c r="V76" s="143">
        <v>5.74E-2</v>
      </c>
      <c r="W76" s="143">
        <v>5.74E-2</v>
      </c>
      <c r="X76" s="143">
        <v>5.74E-2</v>
      </c>
    </row>
    <row r="77" spans="1:24" x14ac:dyDescent="0.5">
      <c r="A77" s="113" t="s">
        <v>328</v>
      </c>
      <c r="B77" s="113" t="s">
        <v>519</v>
      </c>
      <c r="C77" s="143">
        <v>5.74E-2</v>
      </c>
      <c r="D77" s="143">
        <v>5.74E-2</v>
      </c>
      <c r="E77" s="143">
        <v>5.74E-2</v>
      </c>
      <c r="F77" s="143">
        <v>5.74E-2</v>
      </c>
      <c r="G77" s="143">
        <v>5.74E-2</v>
      </c>
      <c r="H77" s="143">
        <v>5.74E-2</v>
      </c>
      <c r="I77" s="143">
        <v>5.74E-2</v>
      </c>
      <c r="J77" s="143">
        <v>5.74E-2</v>
      </c>
      <c r="K77" s="143">
        <v>5.74E-2</v>
      </c>
      <c r="L77" s="143">
        <v>5.74E-2</v>
      </c>
      <c r="M77" s="143">
        <v>5.74E-2</v>
      </c>
      <c r="N77" s="143">
        <v>5.74E-2</v>
      </c>
      <c r="O77" s="143">
        <v>5.74E-2</v>
      </c>
      <c r="P77" s="143">
        <v>5.74E-2</v>
      </c>
      <c r="Q77" s="143">
        <v>5.74E-2</v>
      </c>
      <c r="R77" s="143">
        <v>5.74E-2</v>
      </c>
      <c r="S77" s="143">
        <v>5.74E-2</v>
      </c>
      <c r="T77" s="143">
        <v>5.74E-2</v>
      </c>
      <c r="U77" s="143">
        <v>5.74E-2</v>
      </c>
      <c r="V77" s="143">
        <v>5.74E-2</v>
      </c>
      <c r="W77" s="143">
        <v>5.74E-2</v>
      </c>
      <c r="X77" s="143">
        <v>5.74E-2</v>
      </c>
    </row>
    <row r="78" spans="1:24" x14ac:dyDescent="0.5">
      <c r="A78" s="113" t="s">
        <v>329</v>
      </c>
      <c r="B78" s="113" t="s">
        <v>520</v>
      </c>
      <c r="C78" s="143">
        <v>5.74E-2</v>
      </c>
      <c r="D78" s="143">
        <v>5.74E-2</v>
      </c>
      <c r="E78" s="143">
        <v>5.74E-2</v>
      </c>
      <c r="F78" s="143">
        <v>5.74E-2</v>
      </c>
      <c r="G78" s="143">
        <v>5.74E-2</v>
      </c>
      <c r="H78" s="143">
        <v>5.74E-2</v>
      </c>
      <c r="I78" s="143">
        <v>5.74E-2</v>
      </c>
      <c r="J78" s="143">
        <v>5.74E-2</v>
      </c>
      <c r="K78" s="143">
        <v>5.74E-2</v>
      </c>
      <c r="L78" s="143">
        <v>5.74E-2</v>
      </c>
      <c r="M78" s="143">
        <v>5.74E-2</v>
      </c>
      <c r="N78" s="143">
        <v>5.74E-2</v>
      </c>
      <c r="O78" s="143">
        <v>5.74E-2</v>
      </c>
      <c r="P78" s="143">
        <v>5.74E-2</v>
      </c>
      <c r="Q78" s="143">
        <v>5.74E-2</v>
      </c>
      <c r="R78" s="143">
        <v>5.74E-2</v>
      </c>
      <c r="S78" s="143">
        <v>5.74E-2</v>
      </c>
      <c r="T78" s="143">
        <v>5.74E-2</v>
      </c>
      <c r="U78" s="143">
        <v>5.74E-2</v>
      </c>
      <c r="V78" s="143">
        <v>5.74E-2</v>
      </c>
      <c r="W78" s="143">
        <v>5.74E-2</v>
      </c>
      <c r="X78" s="143">
        <v>5.74E-2</v>
      </c>
    </row>
    <row r="79" spans="1:24" x14ac:dyDescent="0.5">
      <c r="A79" s="113" t="s">
        <v>330</v>
      </c>
      <c r="B79" s="113" t="s">
        <v>521</v>
      </c>
      <c r="C79" s="143">
        <v>5.74E-2</v>
      </c>
      <c r="D79" s="143">
        <v>5.74E-2</v>
      </c>
      <c r="E79" s="143">
        <v>5.74E-2</v>
      </c>
      <c r="F79" s="143">
        <v>5.74E-2</v>
      </c>
      <c r="G79" s="143">
        <v>5.74E-2</v>
      </c>
      <c r="H79" s="143">
        <v>5.74E-2</v>
      </c>
      <c r="I79" s="143">
        <v>5.74E-2</v>
      </c>
      <c r="J79" s="143">
        <v>5.74E-2</v>
      </c>
      <c r="K79" s="143">
        <v>5.74E-2</v>
      </c>
      <c r="L79" s="143">
        <v>5.74E-2</v>
      </c>
      <c r="M79" s="143">
        <v>5.74E-2</v>
      </c>
      <c r="N79" s="143">
        <v>5.74E-2</v>
      </c>
      <c r="O79" s="143">
        <v>5.74E-2</v>
      </c>
      <c r="P79" s="143">
        <v>5.74E-2</v>
      </c>
      <c r="Q79" s="143">
        <v>5.74E-2</v>
      </c>
      <c r="R79" s="143">
        <v>5.74E-2</v>
      </c>
      <c r="S79" s="143">
        <v>5.74E-2</v>
      </c>
      <c r="T79" s="143">
        <v>5.74E-2</v>
      </c>
      <c r="U79" s="143">
        <v>5.74E-2</v>
      </c>
      <c r="V79" s="143">
        <v>5.74E-2</v>
      </c>
      <c r="W79" s="143">
        <v>5.74E-2</v>
      </c>
      <c r="X79" s="143">
        <v>5.74E-2</v>
      </c>
    </row>
    <row r="80" spans="1:24" x14ac:dyDescent="0.5">
      <c r="A80" s="113" t="s">
        <v>200</v>
      </c>
      <c r="B80" s="113" t="s">
        <v>522</v>
      </c>
      <c r="C80" s="143">
        <v>5.74E-2</v>
      </c>
      <c r="D80" s="143">
        <v>5.74E-2</v>
      </c>
      <c r="E80" s="143">
        <v>5.74E-2</v>
      </c>
      <c r="F80" s="143">
        <v>5.74E-2</v>
      </c>
      <c r="G80" s="143">
        <v>5.74E-2</v>
      </c>
      <c r="H80" s="143">
        <v>5.74E-2</v>
      </c>
      <c r="I80" s="143">
        <v>5.74E-2</v>
      </c>
      <c r="J80" s="143">
        <v>5.74E-2</v>
      </c>
      <c r="K80" s="143">
        <v>5.74E-2</v>
      </c>
      <c r="L80" s="143">
        <v>5.74E-2</v>
      </c>
      <c r="M80" s="143">
        <v>5.74E-2</v>
      </c>
      <c r="N80" s="143">
        <v>5.74E-2</v>
      </c>
      <c r="O80" s="143">
        <v>5.74E-2</v>
      </c>
      <c r="P80" s="143">
        <v>5.74E-2</v>
      </c>
      <c r="Q80" s="143">
        <v>5.74E-2</v>
      </c>
      <c r="R80" s="143">
        <v>5.74E-2</v>
      </c>
      <c r="S80" s="143">
        <v>5.74E-2</v>
      </c>
      <c r="T80" s="143">
        <v>5.74E-2</v>
      </c>
      <c r="U80" s="143">
        <v>5.74E-2</v>
      </c>
      <c r="V80" s="143">
        <v>5.74E-2</v>
      </c>
      <c r="W80" s="143">
        <v>5.74E-2</v>
      </c>
      <c r="X80" s="143">
        <v>5.74E-2</v>
      </c>
    </row>
    <row r="81" spans="1:24" x14ac:dyDescent="0.5">
      <c r="A81" s="138" t="s">
        <v>331</v>
      </c>
      <c r="B81" s="113" t="s">
        <v>344</v>
      </c>
      <c r="C81" s="143">
        <v>5.74E-2</v>
      </c>
      <c r="D81" s="143">
        <v>5.74E-2</v>
      </c>
      <c r="E81" s="143">
        <v>5.74E-2</v>
      </c>
      <c r="F81" s="143">
        <v>5.74E-2</v>
      </c>
      <c r="G81" s="143">
        <v>5.74E-2</v>
      </c>
      <c r="H81" s="143">
        <v>5.74E-2</v>
      </c>
      <c r="I81" s="143">
        <v>5.74E-2</v>
      </c>
      <c r="J81" s="143">
        <v>5.74E-2</v>
      </c>
      <c r="K81" s="143">
        <v>5.74E-2</v>
      </c>
      <c r="L81" s="143">
        <v>5.74E-2</v>
      </c>
      <c r="M81" s="143">
        <v>5.74E-2</v>
      </c>
      <c r="N81" s="143">
        <v>5.74E-2</v>
      </c>
      <c r="O81" s="143">
        <v>5.74E-2</v>
      </c>
      <c r="P81" s="143">
        <v>5.74E-2</v>
      </c>
      <c r="Q81" s="143">
        <v>5.74E-2</v>
      </c>
      <c r="R81" s="143">
        <v>5.74E-2</v>
      </c>
      <c r="S81" s="143">
        <v>5.74E-2</v>
      </c>
      <c r="T81" s="143">
        <v>5.74E-2</v>
      </c>
      <c r="U81" s="143">
        <v>5.74E-2</v>
      </c>
      <c r="V81" s="143">
        <v>5.74E-2</v>
      </c>
      <c r="W81" s="143">
        <v>5.74E-2</v>
      </c>
      <c r="X81" s="143">
        <v>5.74E-2</v>
      </c>
    </row>
    <row r="82" spans="1:24" x14ac:dyDescent="0.5">
      <c r="A82" s="113" t="s">
        <v>205</v>
      </c>
      <c r="B82" s="113" t="s">
        <v>523</v>
      </c>
      <c r="C82" s="143">
        <v>5.74E-2</v>
      </c>
      <c r="D82" s="143">
        <v>5.74E-2</v>
      </c>
      <c r="E82" s="143">
        <v>5.74E-2</v>
      </c>
      <c r="F82" s="143">
        <v>5.74E-2</v>
      </c>
      <c r="G82" s="143">
        <v>5.74E-2</v>
      </c>
      <c r="H82" s="143">
        <v>5.74E-2</v>
      </c>
      <c r="I82" s="143">
        <v>5.74E-2</v>
      </c>
      <c r="J82" s="143">
        <v>5.74E-2</v>
      </c>
      <c r="K82" s="143">
        <v>5.74E-2</v>
      </c>
      <c r="L82" s="143">
        <v>5.74E-2</v>
      </c>
      <c r="M82" s="143">
        <v>5.74E-2</v>
      </c>
      <c r="N82" s="143">
        <v>5.74E-2</v>
      </c>
      <c r="O82" s="143">
        <v>5.74E-2</v>
      </c>
      <c r="P82" s="143">
        <v>5.74E-2</v>
      </c>
      <c r="Q82" s="143">
        <v>5.74E-2</v>
      </c>
      <c r="R82" s="143">
        <v>5.74E-2</v>
      </c>
      <c r="S82" s="143">
        <v>5.74E-2</v>
      </c>
      <c r="T82" s="143">
        <v>5.74E-2</v>
      </c>
      <c r="U82" s="143">
        <v>5.74E-2</v>
      </c>
      <c r="V82" s="143">
        <v>5.74E-2</v>
      </c>
      <c r="W82" s="143">
        <v>5.74E-2</v>
      </c>
      <c r="X82" s="143">
        <v>5.74E-2</v>
      </c>
    </row>
    <row r="83" spans="1:24" x14ac:dyDescent="0.5">
      <c r="A83" s="113" t="s">
        <v>206</v>
      </c>
      <c r="B83" s="113" t="s">
        <v>524</v>
      </c>
      <c r="C83" s="143">
        <v>5.74E-2</v>
      </c>
      <c r="D83" s="143">
        <v>5.74E-2</v>
      </c>
      <c r="E83" s="143">
        <v>5.74E-2</v>
      </c>
      <c r="F83" s="143">
        <v>5.74E-2</v>
      </c>
      <c r="G83" s="143">
        <v>5.74E-2</v>
      </c>
      <c r="H83" s="143">
        <v>5.74E-2</v>
      </c>
      <c r="I83" s="143">
        <v>5.74E-2</v>
      </c>
      <c r="J83" s="143">
        <v>5.74E-2</v>
      </c>
      <c r="K83" s="143">
        <v>5.74E-2</v>
      </c>
      <c r="L83" s="143">
        <v>5.74E-2</v>
      </c>
      <c r="M83" s="143">
        <v>5.74E-2</v>
      </c>
      <c r="N83" s="143">
        <v>5.74E-2</v>
      </c>
      <c r="O83" s="143">
        <v>5.74E-2</v>
      </c>
      <c r="P83" s="143">
        <v>5.74E-2</v>
      </c>
      <c r="Q83" s="143">
        <v>5.74E-2</v>
      </c>
      <c r="R83" s="143">
        <v>5.74E-2</v>
      </c>
      <c r="S83" s="143">
        <v>5.74E-2</v>
      </c>
      <c r="T83" s="143">
        <v>5.74E-2</v>
      </c>
      <c r="U83" s="143">
        <v>5.74E-2</v>
      </c>
      <c r="V83" s="143">
        <v>5.74E-2</v>
      </c>
      <c r="W83" s="143">
        <v>5.74E-2</v>
      </c>
      <c r="X83" s="143">
        <v>5.74E-2</v>
      </c>
    </row>
    <row r="84" spans="1:24" x14ac:dyDescent="0.5">
      <c r="A84" s="113" t="s">
        <v>207</v>
      </c>
      <c r="B84" s="113" t="s">
        <v>525</v>
      </c>
      <c r="C84" s="143">
        <v>5.74E-2</v>
      </c>
      <c r="D84" s="143">
        <v>5.74E-2</v>
      </c>
      <c r="E84" s="143">
        <v>5.74E-2</v>
      </c>
      <c r="F84" s="143">
        <v>5.74E-2</v>
      </c>
      <c r="G84" s="143">
        <v>5.74E-2</v>
      </c>
      <c r="H84" s="143">
        <v>5.74E-2</v>
      </c>
      <c r="I84" s="143">
        <v>5.74E-2</v>
      </c>
      <c r="J84" s="143">
        <v>5.74E-2</v>
      </c>
      <c r="K84" s="143">
        <v>5.74E-2</v>
      </c>
      <c r="L84" s="143">
        <v>5.74E-2</v>
      </c>
      <c r="M84" s="143">
        <v>5.74E-2</v>
      </c>
      <c r="N84" s="143">
        <v>5.74E-2</v>
      </c>
      <c r="O84" s="143">
        <v>5.74E-2</v>
      </c>
      <c r="P84" s="143">
        <v>5.74E-2</v>
      </c>
      <c r="Q84" s="143">
        <v>5.74E-2</v>
      </c>
      <c r="R84" s="143">
        <v>5.74E-2</v>
      </c>
      <c r="S84" s="143">
        <v>5.74E-2</v>
      </c>
      <c r="T84" s="143">
        <v>5.74E-2</v>
      </c>
      <c r="U84" s="143">
        <v>5.74E-2</v>
      </c>
      <c r="V84" s="143">
        <v>5.74E-2</v>
      </c>
      <c r="W84" s="143">
        <v>5.74E-2</v>
      </c>
      <c r="X84" s="143">
        <v>5.74E-2</v>
      </c>
    </row>
    <row r="85" spans="1:24" x14ac:dyDescent="0.5">
      <c r="A85" s="113" t="s">
        <v>208</v>
      </c>
      <c r="B85" s="113" t="s">
        <v>526</v>
      </c>
      <c r="C85" s="143">
        <v>5.74E-2</v>
      </c>
      <c r="D85" s="143">
        <v>5.74E-2</v>
      </c>
      <c r="E85" s="143">
        <v>5.74E-2</v>
      </c>
      <c r="F85" s="143">
        <v>5.74E-2</v>
      </c>
      <c r="G85" s="143">
        <v>5.74E-2</v>
      </c>
      <c r="H85" s="143">
        <v>5.74E-2</v>
      </c>
      <c r="I85" s="143">
        <v>5.74E-2</v>
      </c>
      <c r="J85" s="143">
        <v>5.74E-2</v>
      </c>
      <c r="K85" s="143">
        <v>5.74E-2</v>
      </c>
      <c r="L85" s="143">
        <v>5.74E-2</v>
      </c>
      <c r="M85" s="143">
        <v>5.74E-2</v>
      </c>
      <c r="N85" s="143">
        <v>5.74E-2</v>
      </c>
      <c r="O85" s="143">
        <v>5.74E-2</v>
      </c>
      <c r="P85" s="143">
        <v>5.74E-2</v>
      </c>
      <c r="Q85" s="143">
        <v>5.74E-2</v>
      </c>
      <c r="R85" s="143">
        <v>5.74E-2</v>
      </c>
      <c r="S85" s="143">
        <v>5.74E-2</v>
      </c>
      <c r="T85" s="143">
        <v>5.74E-2</v>
      </c>
      <c r="U85" s="143">
        <v>5.74E-2</v>
      </c>
      <c r="V85" s="143">
        <v>5.74E-2</v>
      </c>
      <c r="W85" s="143">
        <v>5.74E-2</v>
      </c>
      <c r="X85" s="143">
        <v>5.74E-2</v>
      </c>
    </row>
    <row r="86" spans="1:24" x14ac:dyDescent="0.5">
      <c r="A86" s="113" t="s">
        <v>209</v>
      </c>
      <c r="B86" s="113" t="s">
        <v>527</v>
      </c>
      <c r="C86" s="143">
        <v>5.74E-2</v>
      </c>
      <c r="D86" s="143">
        <v>5.74E-2</v>
      </c>
      <c r="E86" s="143">
        <v>5.74E-2</v>
      </c>
      <c r="F86" s="143">
        <v>5.74E-2</v>
      </c>
      <c r="G86" s="143">
        <v>5.74E-2</v>
      </c>
      <c r="H86" s="143">
        <v>5.74E-2</v>
      </c>
      <c r="I86" s="143">
        <v>5.74E-2</v>
      </c>
      <c r="J86" s="143">
        <v>5.74E-2</v>
      </c>
      <c r="K86" s="143">
        <v>5.74E-2</v>
      </c>
      <c r="L86" s="143">
        <v>5.74E-2</v>
      </c>
      <c r="M86" s="143">
        <v>5.74E-2</v>
      </c>
      <c r="N86" s="143">
        <v>5.74E-2</v>
      </c>
      <c r="O86" s="143">
        <v>5.74E-2</v>
      </c>
      <c r="P86" s="143">
        <v>5.74E-2</v>
      </c>
      <c r="Q86" s="143">
        <v>5.74E-2</v>
      </c>
      <c r="R86" s="143">
        <v>5.74E-2</v>
      </c>
      <c r="S86" s="143">
        <v>5.74E-2</v>
      </c>
      <c r="T86" s="143">
        <v>5.74E-2</v>
      </c>
      <c r="U86" s="143">
        <v>5.74E-2</v>
      </c>
      <c r="V86" s="143">
        <v>5.74E-2</v>
      </c>
      <c r="W86" s="143">
        <v>5.74E-2</v>
      </c>
      <c r="X86" s="143">
        <v>5.74E-2</v>
      </c>
    </row>
    <row r="87" spans="1:24" x14ac:dyDescent="0.5">
      <c r="A87" s="113" t="s">
        <v>332</v>
      </c>
      <c r="B87" s="113" t="s">
        <v>528</v>
      </c>
      <c r="C87" s="143">
        <v>5.74E-2</v>
      </c>
      <c r="D87" s="143">
        <v>5.74E-2</v>
      </c>
      <c r="E87" s="143">
        <v>5.74E-2</v>
      </c>
      <c r="F87" s="143">
        <v>5.74E-2</v>
      </c>
      <c r="G87" s="143">
        <v>5.74E-2</v>
      </c>
      <c r="H87" s="143">
        <v>5.74E-2</v>
      </c>
      <c r="I87" s="143">
        <v>5.74E-2</v>
      </c>
      <c r="J87" s="143">
        <v>5.74E-2</v>
      </c>
      <c r="K87" s="143">
        <v>5.74E-2</v>
      </c>
      <c r="L87" s="143">
        <v>5.74E-2</v>
      </c>
      <c r="M87" s="143">
        <v>5.74E-2</v>
      </c>
      <c r="N87" s="143">
        <v>5.74E-2</v>
      </c>
      <c r="O87" s="143">
        <v>5.74E-2</v>
      </c>
      <c r="P87" s="143">
        <v>5.74E-2</v>
      </c>
      <c r="Q87" s="143">
        <v>5.74E-2</v>
      </c>
      <c r="R87" s="143">
        <v>5.74E-2</v>
      </c>
      <c r="S87" s="143">
        <v>5.74E-2</v>
      </c>
      <c r="T87" s="143">
        <v>5.74E-2</v>
      </c>
      <c r="U87" s="143">
        <v>5.74E-2</v>
      </c>
      <c r="V87" s="143">
        <v>5.74E-2</v>
      </c>
      <c r="W87" s="143">
        <v>5.74E-2</v>
      </c>
      <c r="X87" s="143">
        <v>5.74E-2</v>
      </c>
    </row>
    <row r="88" spans="1:24" x14ac:dyDescent="0.5">
      <c r="A88" s="113" t="s">
        <v>333</v>
      </c>
      <c r="B88" s="113" t="s">
        <v>529</v>
      </c>
      <c r="C88" s="143">
        <v>5.74E-2</v>
      </c>
      <c r="D88" s="143">
        <v>5.74E-2</v>
      </c>
      <c r="E88" s="143">
        <v>5.74E-2</v>
      </c>
      <c r="F88" s="143">
        <v>5.74E-2</v>
      </c>
      <c r="G88" s="143">
        <v>5.74E-2</v>
      </c>
      <c r="H88" s="143">
        <v>5.74E-2</v>
      </c>
      <c r="I88" s="143">
        <v>5.74E-2</v>
      </c>
      <c r="J88" s="143">
        <v>5.74E-2</v>
      </c>
      <c r="K88" s="143">
        <v>5.74E-2</v>
      </c>
      <c r="L88" s="143">
        <v>5.74E-2</v>
      </c>
      <c r="M88" s="143">
        <v>5.74E-2</v>
      </c>
      <c r="N88" s="143">
        <v>5.74E-2</v>
      </c>
      <c r="O88" s="143">
        <v>5.74E-2</v>
      </c>
      <c r="P88" s="143">
        <v>5.74E-2</v>
      </c>
      <c r="Q88" s="143">
        <v>5.74E-2</v>
      </c>
      <c r="R88" s="143">
        <v>5.74E-2</v>
      </c>
      <c r="S88" s="143">
        <v>5.74E-2</v>
      </c>
      <c r="T88" s="143">
        <v>5.74E-2</v>
      </c>
      <c r="U88" s="143">
        <v>5.74E-2</v>
      </c>
      <c r="V88" s="143">
        <v>5.74E-2</v>
      </c>
      <c r="W88" s="143">
        <v>5.74E-2</v>
      </c>
      <c r="X88" s="143">
        <v>5.74E-2</v>
      </c>
    </row>
    <row r="89" spans="1:24" x14ac:dyDescent="0.5">
      <c r="A89" s="113" t="s">
        <v>212</v>
      </c>
      <c r="B89" s="113" t="s">
        <v>530</v>
      </c>
      <c r="C89" s="143">
        <v>5.2000000000000005E-2</v>
      </c>
      <c r="D89" s="143">
        <v>5.2000000000000005E-2</v>
      </c>
      <c r="E89" s="143">
        <v>5.2000000000000005E-2</v>
      </c>
      <c r="F89" s="143">
        <v>5.2000000000000005E-2</v>
      </c>
      <c r="G89" s="143">
        <v>5.2000000000000005E-2</v>
      </c>
      <c r="H89" s="143">
        <v>5.2000000000000005E-2</v>
      </c>
      <c r="I89" s="143">
        <v>5.2000000000000005E-2</v>
      </c>
      <c r="J89" s="143">
        <v>5.2000000000000005E-2</v>
      </c>
      <c r="K89" s="143">
        <v>5.2000000000000005E-2</v>
      </c>
      <c r="L89" s="143">
        <v>5.2000000000000005E-2</v>
      </c>
      <c r="M89" s="143">
        <v>5.2000000000000005E-2</v>
      </c>
      <c r="N89" s="143">
        <v>5.2000000000000005E-2</v>
      </c>
      <c r="O89" s="143">
        <v>5.2000000000000005E-2</v>
      </c>
      <c r="P89" s="143">
        <v>5.2000000000000005E-2</v>
      </c>
      <c r="Q89" s="143">
        <v>5.2000000000000005E-2</v>
      </c>
      <c r="R89" s="143">
        <v>5.2000000000000005E-2</v>
      </c>
      <c r="S89" s="143">
        <v>5.2000000000000005E-2</v>
      </c>
      <c r="T89" s="143">
        <v>5.2000000000000005E-2</v>
      </c>
      <c r="U89" s="143">
        <v>5.2000000000000005E-2</v>
      </c>
      <c r="V89" s="143">
        <v>5.2000000000000005E-2</v>
      </c>
      <c r="W89" s="143">
        <v>5.2000000000000005E-2</v>
      </c>
      <c r="X89" s="143">
        <v>5.2000000000000005E-2</v>
      </c>
    </row>
    <row r="90" spans="1:24" x14ac:dyDescent="0.5">
      <c r="A90" s="113" t="s">
        <v>213</v>
      </c>
      <c r="B90" s="113" t="s">
        <v>531</v>
      </c>
      <c r="C90" s="143">
        <v>5.2000000000000005E-2</v>
      </c>
      <c r="D90" s="143">
        <v>5.2000000000000005E-2</v>
      </c>
      <c r="E90" s="143">
        <v>5.2000000000000005E-2</v>
      </c>
      <c r="F90" s="143">
        <v>5.2000000000000005E-2</v>
      </c>
      <c r="G90" s="143">
        <v>5.2000000000000005E-2</v>
      </c>
      <c r="H90" s="143">
        <v>5.2000000000000005E-2</v>
      </c>
      <c r="I90" s="143">
        <v>5.2000000000000005E-2</v>
      </c>
      <c r="J90" s="143">
        <v>5.2000000000000005E-2</v>
      </c>
      <c r="K90" s="143">
        <v>5.2000000000000005E-2</v>
      </c>
      <c r="L90" s="143">
        <v>5.2000000000000005E-2</v>
      </c>
      <c r="M90" s="143">
        <v>5.2000000000000005E-2</v>
      </c>
      <c r="N90" s="143">
        <v>5.2000000000000005E-2</v>
      </c>
      <c r="O90" s="143">
        <v>5.2000000000000005E-2</v>
      </c>
      <c r="P90" s="143">
        <v>5.2000000000000005E-2</v>
      </c>
      <c r="Q90" s="143">
        <v>5.2000000000000005E-2</v>
      </c>
      <c r="R90" s="143">
        <v>5.2000000000000005E-2</v>
      </c>
      <c r="S90" s="143">
        <v>5.2000000000000005E-2</v>
      </c>
      <c r="T90" s="143">
        <v>5.2000000000000005E-2</v>
      </c>
      <c r="U90" s="143">
        <v>5.2000000000000005E-2</v>
      </c>
      <c r="V90" s="143">
        <v>5.2000000000000005E-2</v>
      </c>
      <c r="W90" s="143">
        <v>5.2000000000000005E-2</v>
      </c>
      <c r="X90" s="143">
        <v>5.2000000000000005E-2</v>
      </c>
    </row>
    <row r="91" spans="1:24" x14ac:dyDescent="0.5">
      <c r="A91" s="113" t="s">
        <v>214</v>
      </c>
      <c r="B91" s="113" t="s">
        <v>532</v>
      </c>
      <c r="C91" s="143">
        <v>5.2000000000000005E-2</v>
      </c>
      <c r="D91" s="143">
        <v>5.2000000000000005E-2</v>
      </c>
      <c r="E91" s="143">
        <v>5.2000000000000005E-2</v>
      </c>
      <c r="F91" s="143">
        <v>5.2000000000000005E-2</v>
      </c>
      <c r="G91" s="143">
        <v>5.2000000000000005E-2</v>
      </c>
      <c r="H91" s="143">
        <v>5.2000000000000005E-2</v>
      </c>
      <c r="I91" s="143">
        <v>5.2000000000000005E-2</v>
      </c>
      <c r="J91" s="143">
        <v>5.2000000000000005E-2</v>
      </c>
      <c r="K91" s="143">
        <v>5.2000000000000005E-2</v>
      </c>
      <c r="L91" s="143">
        <v>5.2000000000000005E-2</v>
      </c>
      <c r="M91" s="143">
        <v>5.2000000000000005E-2</v>
      </c>
      <c r="N91" s="143">
        <v>5.2000000000000005E-2</v>
      </c>
      <c r="O91" s="143">
        <v>5.2000000000000005E-2</v>
      </c>
      <c r="P91" s="143">
        <v>5.2000000000000005E-2</v>
      </c>
      <c r="Q91" s="143">
        <v>5.2000000000000005E-2</v>
      </c>
      <c r="R91" s="143">
        <v>5.2000000000000005E-2</v>
      </c>
      <c r="S91" s="143">
        <v>5.2000000000000005E-2</v>
      </c>
      <c r="T91" s="143">
        <v>5.2000000000000005E-2</v>
      </c>
      <c r="U91" s="143">
        <v>5.2000000000000005E-2</v>
      </c>
      <c r="V91" s="143">
        <v>5.2000000000000005E-2</v>
      </c>
      <c r="W91" s="143">
        <v>5.2000000000000005E-2</v>
      </c>
      <c r="X91" s="143">
        <v>5.2000000000000005E-2</v>
      </c>
    </row>
    <row r="92" spans="1:24" x14ac:dyDescent="0.5">
      <c r="A92" s="113" t="s">
        <v>215</v>
      </c>
      <c r="B92" s="113" t="s">
        <v>533</v>
      </c>
      <c r="C92" s="143">
        <v>5.2000000000000005E-2</v>
      </c>
      <c r="D92" s="143">
        <v>5.2000000000000005E-2</v>
      </c>
      <c r="E92" s="143">
        <v>5.2000000000000005E-2</v>
      </c>
      <c r="F92" s="143">
        <v>5.2000000000000005E-2</v>
      </c>
      <c r="G92" s="143">
        <v>5.2000000000000005E-2</v>
      </c>
      <c r="H92" s="143">
        <v>5.2000000000000005E-2</v>
      </c>
      <c r="I92" s="143">
        <v>5.2000000000000005E-2</v>
      </c>
      <c r="J92" s="143">
        <v>5.2000000000000005E-2</v>
      </c>
      <c r="K92" s="143">
        <v>5.2000000000000005E-2</v>
      </c>
      <c r="L92" s="143">
        <v>5.2000000000000005E-2</v>
      </c>
      <c r="M92" s="143">
        <v>5.2000000000000005E-2</v>
      </c>
      <c r="N92" s="143">
        <v>5.2000000000000005E-2</v>
      </c>
      <c r="O92" s="143">
        <v>5.2000000000000005E-2</v>
      </c>
      <c r="P92" s="143">
        <v>5.2000000000000005E-2</v>
      </c>
      <c r="Q92" s="143">
        <v>5.2000000000000005E-2</v>
      </c>
      <c r="R92" s="143">
        <v>5.2000000000000005E-2</v>
      </c>
      <c r="S92" s="143">
        <v>5.2000000000000005E-2</v>
      </c>
      <c r="T92" s="143">
        <v>5.2000000000000005E-2</v>
      </c>
      <c r="U92" s="143">
        <v>5.2000000000000005E-2</v>
      </c>
      <c r="V92" s="143">
        <v>5.2000000000000005E-2</v>
      </c>
      <c r="W92" s="143">
        <v>5.2000000000000005E-2</v>
      </c>
      <c r="X92" s="143">
        <v>5.2000000000000005E-2</v>
      </c>
    </row>
    <row r="93" spans="1:24" x14ac:dyDescent="0.5">
      <c r="A93" s="113" t="s">
        <v>216</v>
      </c>
      <c r="B93" s="113" t="s">
        <v>534</v>
      </c>
      <c r="C93" s="143">
        <v>5.2000000000000005E-2</v>
      </c>
      <c r="D93" s="143">
        <v>5.2000000000000005E-2</v>
      </c>
      <c r="E93" s="143">
        <v>5.2000000000000005E-2</v>
      </c>
      <c r="F93" s="143">
        <v>5.2000000000000005E-2</v>
      </c>
      <c r="G93" s="143">
        <v>5.2000000000000005E-2</v>
      </c>
      <c r="H93" s="143">
        <v>5.2000000000000005E-2</v>
      </c>
      <c r="I93" s="143">
        <v>5.2000000000000005E-2</v>
      </c>
      <c r="J93" s="143">
        <v>5.2000000000000005E-2</v>
      </c>
      <c r="K93" s="143">
        <v>5.2000000000000005E-2</v>
      </c>
      <c r="L93" s="143">
        <v>5.2000000000000005E-2</v>
      </c>
      <c r="M93" s="143">
        <v>5.2000000000000005E-2</v>
      </c>
      <c r="N93" s="143">
        <v>5.2000000000000005E-2</v>
      </c>
      <c r="O93" s="143">
        <v>5.2000000000000005E-2</v>
      </c>
      <c r="P93" s="143">
        <v>5.2000000000000005E-2</v>
      </c>
      <c r="Q93" s="143">
        <v>5.2000000000000005E-2</v>
      </c>
      <c r="R93" s="143">
        <v>5.2000000000000005E-2</v>
      </c>
      <c r="S93" s="143">
        <v>5.2000000000000005E-2</v>
      </c>
      <c r="T93" s="143">
        <v>5.2000000000000005E-2</v>
      </c>
      <c r="U93" s="143">
        <v>5.2000000000000005E-2</v>
      </c>
      <c r="V93" s="143">
        <v>5.2000000000000005E-2</v>
      </c>
      <c r="W93" s="143">
        <v>5.2000000000000005E-2</v>
      </c>
      <c r="X93" s="143">
        <v>5.2000000000000005E-2</v>
      </c>
    </row>
    <row r="94" spans="1:24" x14ac:dyDescent="0.5">
      <c r="A94" s="113" t="s">
        <v>217</v>
      </c>
      <c r="B94" s="113" t="s">
        <v>535</v>
      </c>
      <c r="C94" s="143">
        <v>5.2000000000000005E-2</v>
      </c>
      <c r="D94" s="143">
        <v>5.2000000000000005E-2</v>
      </c>
      <c r="E94" s="143">
        <v>5.2000000000000005E-2</v>
      </c>
      <c r="F94" s="143">
        <v>5.2000000000000005E-2</v>
      </c>
      <c r="G94" s="143">
        <v>5.2000000000000005E-2</v>
      </c>
      <c r="H94" s="143">
        <v>5.2000000000000005E-2</v>
      </c>
      <c r="I94" s="143">
        <v>5.2000000000000005E-2</v>
      </c>
      <c r="J94" s="143">
        <v>5.2000000000000005E-2</v>
      </c>
      <c r="K94" s="143">
        <v>5.2000000000000005E-2</v>
      </c>
      <c r="L94" s="143">
        <v>5.2000000000000005E-2</v>
      </c>
      <c r="M94" s="143">
        <v>5.2000000000000005E-2</v>
      </c>
      <c r="N94" s="143">
        <v>5.2000000000000005E-2</v>
      </c>
      <c r="O94" s="143">
        <v>5.2000000000000005E-2</v>
      </c>
      <c r="P94" s="143">
        <v>5.2000000000000005E-2</v>
      </c>
      <c r="Q94" s="143">
        <v>5.2000000000000005E-2</v>
      </c>
      <c r="R94" s="143">
        <v>5.2000000000000005E-2</v>
      </c>
      <c r="S94" s="143">
        <v>5.2000000000000005E-2</v>
      </c>
      <c r="T94" s="143">
        <v>5.2000000000000005E-2</v>
      </c>
      <c r="U94" s="143">
        <v>5.2000000000000005E-2</v>
      </c>
      <c r="V94" s="143">
        <v>5.2000000000000005E-2</v>
      </c>
      <c r="W94" s="143">
        <v>5.2000000000000005E-2</v>
      </c>
      <c r="X94" s="143">
        <v>5.2000000000000005E-2</v>
      </c>
    </row>
    <row r="95" spans="1:24" x14ac:dyDescent="0.5">
      <c r="A95" s="113" t="s">
        <v>218</v>
      </c>
      <c r="B95" s="113" t="s">
        <v>536</v>
      </c>
      <c r="C95" s="143">
        <v>5.2000000000000005E-2</v>
      </c>
      <c r="D95" s="143">
        <v>5.2000000000000005E-2</v>
      </c>
      <c r="E95" s="143">
        <v>5.2000000000000005E-2</v>
      </c>
      <c r="F95" s="143">
        <v>5.2000000000000005E-2</v>
      </c>
      <c r="G95" s="143">
        <v>5.2000000000000005E-2</v>
      </c>
      <c r="H95" s="143">
        <v>5.2000000000000005E-2</v>
      </c>
      <c r="I95" s="143">
        <v>5.2000000000000005E-2</v>
      </c>
      <c r="J95" s="143">
        <v>5.2000000000000005E-2</v>
      </c>
      <c r="K95" s="143">
        <v>5.2000000000000005E-2</v>
      </c>
      <c r="L95" s="143">
        <v>5.2000000000000005E-2</v>
      </c>
      <c r="M95" s="143">
        <v>5.2000000000000005E-2</v>
      </c>
      <c r="N95" s="143">
        <v>5.2000000000000005E-2</v>
      </c>
      <c r="O95" s="143">
        <v>5.2000000000000005E-2</v>
      </c>
      <c r="P95" s="143">
        <v>5.2000000000000005E-2</v>
      </c>
      <c r="Q95" s="143">
        <v>5.2000000000000005E-2</v>
      </c>
      <c r="R95" s="143">
        <v>5.2000000000000005E-2</v>
      </c>
      <c r="S95" s="143">
        <v>5.2000000000000005E-2</v>
      </c>
      <c r="T95" s="143">
        <v>5.2000000000000005E-2</v>
      </c>
      <c r="U95" s="143">
        <v>5.2000000000000005E-2</v>
      </c>
      <c r="V95" s="143">
        <v>5.2000000000000005E-2</v>
      </c>
      <c r="W95" s="143">
        <v>5.2000000000000005E-2</v>
      </c>
      <c r="X95" s="143">
        <v>5.2000000000000005E-2</v>
      </c>
    </row>
    <row r="96" spans="1:24" x14ac:dyDescent="0.5">
      <c r="A96" s="113" t="s">
        <v>219</v>
      </c>
      <c r="B96" s="113" t="s">
        <v>537</v>
      </c>
      <c r="C96" s="143">
        <v>5.2000000000000005E-2</v>
      </c>
      <c r="D96" s="143">
        <v>5.2000000000000005E-2</v>
      </c>
      <c r="E96" s="143">
        <v>5.2000000000000005E-2</v>
      </c>
      <c r="F96" s="143">
        <v>5.2000000000000005E-2</v>
      </c>
      <c r="G96" s="143">
        <v>5.2000000000000005E-2</v>
      </c>
      <c r="H96" s="143">
        <v>5.2000000000000005E-2</v>
      </c>
      <c r="I96" s="143">
        <v>5.2000000000000005E-2</v>
      </c>
      <c r="J96" s="143">
        <v>5.2000000000000005E-2</v>
      </c>
      <c r="K96" s="143">
        <v>5.2000000000000005E-2</v>
      </c>
      <c r="L96" s="143">
        <v>5.2000000000000005E-2</v>
      </c>
      <c r="M96" s="143">
        <v>5.2000000000000005E-2</v>
      </c>
      <c r="N96" s="143">
        <v>5.2000000000000005E-2</v>
      </c>
      <c r="O96" s="143">
        <v>5.2000000000000005E-2</v>
      </c>
      <c r="P96" s="143">
        <v>5.2000000000000005E-2</v>
      </c>
      <c r="Q96" s="143">
        <v>5.2000000000000005E-2</v>
      </c>
      <c r="R96" s="143">
        <v>5.2000000000000005E-2</v>
      </c>
      <c r="S96" s="143">
        <v>5.2000000000000005E-2</v>
      </c>
      <c r="T96" s="143">
        <v>5.2000000000000005E-2</v>
      </c>
      <c r="U96" s="143">
        <v>5.2000000000000005E-2</v>
      </c>
      <c r="V96" s="143">
        <v>5.2000000000000005E-2</v>
      </c>
      <c r="W96" s="143">
        <v>5.2000000000000005E-2</v>
      </c>
      <c r="X96" s="143">
        <v>5.2000000000000005E-2</v>
      </c>
    </row>
    <row r="97" spans="1:24" x14ac:dyDescent="0.5">
      <c r="A97" s="113" t="s">
        <v>220</v>
      </c>
      <c r="B97" s="113" t="s">
        <v>538</v>
      </c>
      <c r="C97" s="143">
        <v>5.2000000000000005E-2</v>
      </c>
      <c r="D97" s="143">
        <v>5.2000000000000005E-2</v>
      </c>
      <c r="E97" s="143">
        <v>5.2000000000000005E-2</v>
      </c>
      <c r="F97" s="143">
        <v>5.2000000000000005E-2</v>
      </c>
      <c r="G97" s="143">
        <v>5.2000000000000005E-2</v>
      </c>
      <c r="H97" s="143">
        <v>5.2000000000000005E-2</v>
      </c>
      <c r="I97" s="143">
        <v>5.2000000000000005E-2</v>
      </c>
      <c r="J97" s="143">
        <v>5.2000000000000005E-2</v>
      </c>
      <c r="K97" s="143">
        <v>5.2000000000000005E-2</v>
      </c>
      <c r="L97" s="143">
        <v>5.2000000000000005E-2</v>
      </c>
      <c r="M97" s="143">
        <v>5.2000000000000005E-2</v>
      </c>
      <c r="N97" s="143">
        <v>5.2000000000000005E-2</v>
      </c>
      <c r="O97" s="143">
        <v>5.2000000000000005E-2</v>
      </c>
      <c r="P97" s="143">
        <v>5.2000000000000005E-2</v>
      </c>
      <c r="Q97" s="143">
        <v>5.2000000000000005E-2</v>
      </c>
      <c r="R97" s="143">
        <v>5.2000000000000005E-2</v>
      </c>
      <c r="S97" s="143">
        <v>5.2000000000000005E-2</v>
      </c>
      <c r="T97" s="143">
        <v>5.2000000000000005E-2</v>
      </c>
      <c r="U97" s="143">
        <v>5.2000000000000005E-2</v>
      </c>
      <c r="V97" s="143">
        <v>5.2000000000000005E-2</v>
      </c>
      <c r="W97" s="143">
        <v>5.2000000000000005E-2</v>
      </c>
      <c r="X97" s="143">
        <v>5.2000000000000005E-2</v>
      </c>
    </row>
    <row r="98" spans="1:24" x14ac:dyDescent="0.5">
      <c r="A98" s="113" t="s">
        <v>221</v>
      </c>
      <c r="B98" s="113" t="s">
        <v>539</v>
      </c>
      <c r="C98" s="143">
        <v>5.2000000000000005E-2</v>
      </c>
      <c r="D98" s="143">
        <v>5.2000000000000005E-2</v>
      </c>
      <c r="E98" s="143">
        <v>5.2000000000000005E-2</v>
      </c>
      <c r="F98" s="143">
        <v>5.2000000000000005E-2</v>
      </c>
      <c r="G98" s="143">
        <v>5.2000000000000005E-2</v>
      </c>
      <c r="H98" s="143">
        <v>5.2000000000000005E-2</v>
      </c>
      <c r="I98" s="143">
        <v>5.2000000000000005E-2</v>
      </c>
      <c r="J98" s="143">
        <v>5.2000000000000005E-2</v>
      </c>
      <c r="K98" s="143">
        <v>5.2000000000000005E-2</v>
      </c>
      <c r="L98" s="143">
        <v>5.2000000000000005E-2</v>
      </c>
      <c r="M98" s="143">
        <v>5.2000000000000005E-2</v>
      </c>
      <c r="N98" s="143">
        <v>5.2000000000000005E-2</v>
      </c>
      <c r="O98" s="143">
        <v>5.2000000000000005E-2</v>
      </c>
      <c r="P98" s="143">
        <v>5.2000000000000005E-2</v>
      </c>
      <c r="Q98" s="143">
        <v>5.2000000000000005E-2</v>
      </c>
      <c r="R98" s="143">
        <v>5.2000000000000005E-2</v>
      </c>
      <c r="S98" s="143">
        <v>5.2000000000000005E-2</v>
      </c>
      <c r="T98" s="143">
        <v>5.2000000000000005E-2</v>
      </c>
      <c r="U98" s="143">
        <v>5.2000000000000005E-2</v>
      </c>
      <c r="V98" s="143">
        <v>5.2000000000000005E-2</v>
      </c>
      <c r="W98" s="143">
        <v>5.2000000000000005E-2</v>
      </c>
      <c r="X98" s="143">
        <v>5.2000000000000005E-2</v>
      </c>
    </row>
    <row r="99" spans="1:24" x14ac:dyDescent="0.5">
      <c r="A99" s="113" t="s">
        <v>222</v>
      </c>
      <c r="B99" s="113" t="s">
        <v>540</v>
      </c>
      <c r="C99" s="143">
        <v>5.2000000000000005E-2</v>
      </c>
      <c r="D99" s="143">
        <v>5.2000000000000005E-2</v>
      </c>
      <c r="E99" s="143">
        <v>5.2000000000000005E-2</v>
      </c>
      <c r="F99" s="143">
        <v>5.2000000000000005E-2</v>
      </c>
      <c r="G99" s="143">
        <v>5.2000000000000005E-2</v>
      </c>
      <c r="H99" s="143">
        <v>5.2000000000000005E-2</v>
      </c>
      <c r="I99" s="143">
        <v>5.2000000000000005E-2</v>
      </c>
      <c r="J99" s="143">
        <v>5.2000000000000005E-2</v>
      </c>
      <c r="K99" s="143">
        <v>5.2000000000000005E-2</v>
      </c>
      <c r="L99" s="143">
        <v>5.2000000000000005E-2</v>
      </c>
      <c r="M99" s="143">
        <v>5.2000000000000005E-2</v>
      </c>
      <c r="N99" s="143">
        <v>5.2000000000000005E-2</v>
      </c>
      <c r="O99" s="143">
        <v>5.2000000000000005E-2</v>
      </c>
      <c r="P99" s="143">
        <v>5.2000000000000005E-2</v>
      </c>
      <c r="Q99" s="143">
        <v>5.2000000000000005E-2</v>
      </c>
      <c r="R99" s="143">
        <v>5.2000000000000005E-2</v>
      </c>
      <c r="S99" s="143">
        <v>5.2000000000000005E-2</v>
      </c>
      <c r="T99" s="143">
        <v>5.2000000000000005E-2</v>
      </c>
      <c r="U99" s="143">
        <v>5.2000000000000005E-2</v>
      </c>
      <c r="V99" s="143">
        <v>5.2000000000000005E-2</v>
      </c>
      <c r="W99" s="143">
        <v>5.2000000000000005E-2</v>
      </c>
      <c r="X99" s="143">
        <v>5.2000000000000005E-2</v>
      </c>
    </row>
    <row r="100" spans="1:24" x14ac:dyDescent="0.5">
      <c r="A100" s="113" t="s">
        <v>223</v>
      </c>
      <c r="B100" s="113" t="s">
        <v>541</v>
      </c>
      <c r="C100" s="143">
        <v>5.2000000000000005E-2</v>
      </c>
      <c r="D100" s="143">
        <v>5.2000000000000005E-2</v>
      </c>
      <c r="E100" s="143">
        <v>5.2000000000000005E-2</v>
      </c>
      <c r="F100" s="143">
        <v>5.2000000000000005E-2</v>
      </c>
      <c r="G100" s="143">
        <v>5.2000000000000005E-2</v>
      </c>
      <c r="H100" s="143">
        <v>5.2000000000000005E-2</v>
      </c>
      <c r="I100" s="143">
        <v>5.2000000000000005E-2</v>
      </c>
      <c r="J100" s="143">
        <v>5.2000000000000005E-2</v>
      </c>
      <c r="K100" s="143">
        <v>5.2000000000000005E-2</v>
      </c>
      <c r="L100" s="143">
        <v>5.2000000000000005E-2</v>
      </c>
      <c r="M100" s="143">
        <v>5.2000000000000005E-2</v>
      </c>
      <c r="N100" s="143">
        <v>5.2000000000000005E-2</v>
      </c>
      <c r="O100" s="143">
        <v>5.2000000000000005E-2</v>
      </c>
      <c r="P100" s="143">
        <v>5.2000000000000005E-2</v>
      </c>
      <c r="Q100" s="143">
        <v>5.2000000000000005E-2</v>
      </c>
      <c r="R100" s="143">
        <v>5.2000000000000005E-2</v>
      </c>
      <c r="S100" s="143">
        <v>5.2000000000000005E-2</v>
      </c>
      <c r="T100" s="143">
        <v>5.2000000000000005E-2</v>
      </c>
      <c r="U100" s="143">
        <v>5.2000000000000005E-2</v>
      </c>
      <c r="V100" s="143">
        <v>5.2000000000000005E-2</v>
      </c>
      <c r="W100" s="143">
        <v>5.2000000000000005E-2</v>
      </c>
      <c r="X100" s="143">
        <v>5.2000000000000005E-2</v>
      </c>
    </row>
    <row r="101" spans="1:24" x14ac:dyDescent="0.5">
      <c r="A101" s="113" t="s">
        <v>224</v>
      </c>
      <c r="B101" s="113" t="s">
        <v>542</v>
      </c>
      <c r="C101" s="143">
        <v>2.8199999999999999E-2</v>
      </c>
      <c r="D101" s="143">
        <v>2.8199999999999999E-2</v>
      </c>
      <c r="E101" s="143">
        <v>2.8199999999999999E-2</v>
      </c>
      <c r="F101" s="143">
        <v>2.8199999999999999E-2</v>
      </c>
      <c r="G101" s="143">
        <v>2.8199999999999999E-2</v>
      </c>
      <c r="H101" s="143">
        <v>2.8199999999999999E-2</v>
      </c>
      <c r="I101" s="143">
        <v>2.8199999999999999E-2</v>
      </c>
      <c r="J101" s="143">
        <v>2.8199999999999999E-2</v>
      </c>
      <c r="K101" s="143">
        <v>2.8199999999999999E-2</v>
      </c>
      <c r="L101" s="143">
        <v>2.8199999999999999E-2</v>
      </c>
      <c r="M101" s="143">
        <v>2.8199999999999999E-2</v>
      </c>
      <c r="N101" s="143">
        <v>2.8199999999999999E-2</v>
      </c>
      <c r="O101" s="143">
        <v>2.8199999999999999E-2</v>
      </c>
      <c r="P101" s="143">
        <v>2.8199999999999999E-2</v>
      </c>
      <c r="Q101" s="143">
        <v>2.8199999999999999E-2</v>
      </c>
      <c r="R101" s="143">
        <v>2.8199999999999999E-2</v>
      </c>
      <c r="S101" s="143">
        <v>2.8199999999999999E-2</v>
      </c>
      <c r="T101" s="143">
        <v>2.8199999999999999E-2</v>
      </c>
      <c r="U101" s="143">
        <v>2.8199999999999999E-2</v>
      </c>
      <c r="V101" s="143">
        <v>2.8199999999999999E-2</v>
      </c>
      <c r="W101" s="143">
        <v>2.8199999999999999E-2</v>
      </c>
      <c r="X101" s="143">
        <v>2.8199999999999999E-2</v>
      </c>
    </row>
    <row r="102" spans="1:24" x14ac:dyDescent="0.5">
      <c r="A102" s="113" t="s">
        <v>225</v>
      </c>
      <c r="B102" s="113" t="s">
        <v>543</v>
      </c>
      <c r="C102" s="143">
        <v>2.8199999999999999E-2</v>
      </c>
      <c r="D102" s="143">
        <v>2.8199999999999999E-2</v>
      </c>
      <c r="E102" s="143">
        <v>2.8199999999999999E-2</v>
      </c>
      <c r="F102" s="143">
        <v>2.8199999999999999E-2</v>
      </c>
      <c r="G102" s="143">
        <v>2.8199999999999999E-2</v>
      </c>
      <c r="H102" s="143">
        <v>2.8199999999999999E-2</v>
      </c>
      <c r="I102" s="143">
        <v>2.8199999999999999E-2</v>
      </c>
      <c r="J102" s="143">
        <v>2.8199999999999999E-2</v>
      </c>
      <c r="K102" s="143">
        <v>2.8199999999999999E-2</v>
      </c>
      <c r="L102" s="143">
        <v>2.8199999999999999E-2</v>
      </c>
      <c r="M102" s="143">
        <v>2.8199999999999999E-2</v>
      </c>
      <c r="N102" s="143">
        <v>2.8199999999999999E-2</v>
      </c>
      <c r="O102" s="143">
        <v>2.8199999999999999E-2</v>
      </c>
      <c r="P102" s="143">
        <v>2.8199999999999999E-2</v>
      </c>
      <c r="Q102" s="143">
        <v>2.8199999999999999E-2</v>
      </c>
      <c r="R102" s="143">
        <v>2.8199999999999999E-2</v>
      </c>
      <c r="S102" s="143">
        <v>2.8199999999999999E-2</v>
      </c>
      <c r="T102" s="143">
        <v>2.8199999999999999E-2</v>
      </c>
      <c r="U102" s="143">
        <v>2.8199999999999999E-2</v>
      </c>
      <c r="V102" s="143">
        <v>2.8199999999999999E-2</v>
      </c>
      <c r="W102" s="143">
        <v>2.8199999999999999E-2</v>
      </c>
      <c r="X102" s="143">
        <v>2.8199999999999999E-2</v>
      </c>
    </row>
    <row r="103" spans="1:24" x14ac:dyDescent="0.5">
      <c r="A103" s="113" t="s">
        <v>226</v>
      </c>
      <c r="B103" s="113" t="s">
        <v>544</v>
      </c>
      <c r="C103" s="143">
        <v>2.8199999999999999E-2</v>
      </c>
      <c r="D103" s="143">
        <v>2.8199999999999999E-2</v>
      </c>
      <c r="E103" s="143">
        <v>2.8199999999999999E-2</v>
      </c>
      <c r="F103" s="143">
        <v>2.8199999999999999E-2</v>
      </c>
      <c r="G103" s="143">
        <v>2.8199999999999999E-2</v>
      </c>
      <c r="H103" s="143">
        <v>2.8199999999999999E-2</v>
      </c>
      <c r="I103" s="143">
        <v>2.8199999999999999E-2</v>
      </c>
      <c r="J103" s="143">
        <v>2.8199999999999999E-2</v>
      </c>
      <c r="K103" s="143">
        <v>2.8199999999999999E-2</v>
      </c>
      <c r="L103" s="143">
        <v>2.8199999999999999E-2</v>
      </c>
      <c r="M103" s="143">
        <v>2.8199999999999999E-2</v>
      </c>
      <c r="N103" s="143">
        <v>2.8199999999999999E-2</v>
      </c>
      <c r="O103" s="143">
        <v>2.8199999999999999E-2</v>
      </c>
      <c r="P103" s="143">
        <v>2.8199999999999999E-2</v>
      </c>
      <c r="Q103" s="143">
        <v>2.8199999999999999E-2</v>
      </c>
      <c r="R103" s="143">
        <v>2.8199999999999999E-2</v>
      </c>
      <c r="S103" s="143">
        <v>2.8199999999999999E-2</v>
      </c>
      <c r="T103" s="143">
        <v>2.8199999999999999E-2</v>
      </c>
      <c r="U103" s="143">
        <v>2.8199999999999999E-2</v>
      </c>
      <c r="V103" s="143">
        <v>2.8199999999999999E-2</v>
      </c>
      <c r="W103" s="143">
        <v>2.8199999999999999E-2</v>
      </c>
      <c r="X103" s="143">
        <v>2.8199999999999999E-2</v>
      </c>
    </row>
    <row r="104" spans="1:24" x14ac:dyDescent="0.5">
      <c r="A104" s="113" t="s">
        <v>227</v>
      </c>
      <c r="B104" s="113" t="s">
        <v>545</v>
      </c>
      <c r="C104" s="143">
        <v>2.8199999999999999E-2</v>
      </c>
      <c r="D104" s="143">
        <v>2.8199999999999999E-2</v>
      </c>
      <c r="E104" s="143">
        <v>2.8199999999999999E-2</v>
      </c>
      <c r="F104" s="143">
        <v>2.8199999999999999E-2</v>
      </c>
      <c r="G104" s="143">
        <v>2.8199999999999999E-2</v>
      </c>
      <c r="H104" s="143">
        <v>2.8199999999999999E-2</v>
      </c>
      <c r="I104" s="143">
        <v>2.8199999999999999E-2</v>
      </c>
      <c r="J104" s="143">
        <v>2.8199999999999999E-2</v>
      </c>
      <c r="K104" s="143">
        <v>2.8199999999999999E-2</v>
      </c>
      <c r="L104" s="143">
        <v>2.8199999999999999E-2</v>
      </c>
      <c r="M104" s="143">
        <v>2.8199999999999999E-2</v>
      </c>
      <c r="N104" s="143">
        <v>2.8199999999999999E-2</v>
      </c>
      <c r="O104" s="143">
        <v>2.8199999999999999E-2</v>
      </c>
      <c r="P104" s="143">
        <v>2.8199999999999999E-2</v>
      </c>
      <c r="Q104" s="143">
        <v>2.8199999999999999E-2</v>
      </c>
      <c r="R104" s="143">
        <v>2.8199999999999999E-2</v>
      </c>
      <c r="S104" s="143">
        <v>2.8199999999999999E-2</v>
      </c>
      <c r="T104" s="143">
        <v>2.8199999999999999E-2</v>
      </c>
      <c r="U104" s="143">
        <v>2.8199999999999999E-2</v>
      </c>
      <c r="V104" s="143">
        <v>2.8199999999999999E-2</v>
      </c>
      <c r="W104" s="143">
        <v>2.8199999999999999E-2</v>
      </c>
      <c r="X104" s="143">
        <v>2.8199999999999999E-2</v>
      </c>
    </row>
    <row r="105" spans="1:24" x14ac:dyDescent="0.5">
      <c r="A105" s="113" t="s">
        <v>228</v>
      </c>
      <c r="B105" s="113" t="s">
        <v>546</v>
      </c>
      <c r="C105" s="143">
        <v>2.8199999999999999E-2</v>
      </c>
      <c r="D105" s="143">
        <v>2.8199999999999999E-2</v>
      </c>
      <c r="E105" s="143">
        <v>2.8199999999999999E-2</v>
      </c>
      <c r="F105" s="143">
        <v>2.8199999999999999E-2</v>
      </c>
      <c r="G105" s="143">
        <v>2.8199999999999999E-2</v>
      </c>
      <c r="H105" s="143">
        <v>2.8199999999999999E-2</v>
      </c>
      <c r="I105" s="143">
        <v>2.8199999999999999E-2</v>
      </c>
      <c r="J105" s="143">
        <v>2.8199999999999999E-2</v>
      </c>
      <c r="K105" s="143">
        <v>2.8199999999999999E-2</v>
      </c>
      <c r="L105" s="143">
        <v>2.8199999999999999E-2</v>
      </c>
      <c r="M105" s="143">
        <v>2.8199999999999999E-2</v>
      </c>
      <c r="N105" s="143">
        <v>2.8199999999999999E-2</v>
      </c>
      <c r="O105" s="143">
        <v>2.8199999999999999E-2</v>
      </c>
      <c r="P105" s="143">
        <v>2.8199999999999999E-2</v>
      </c>
      <c r="Q105" s="143">
        <v>2.8199999999999999E-2</v>
      </c>
      <c r="R105" s="143">
        <v>2.8199999999999999E-2</v>
      </c>
      <c r="S105" s="143">
        <v>2.8199999999999999E-2</v>
      </c>
      <c r="T105" s="143">
        <v>2.8199999999999999E-2</v>
      </c>
      <c r="U105" s="143">
        <v>2.8199999999999999E-2</v>
      </c>
      <c r="V105" s="143">
        <v>2.8199999999999999E-2</v>
      </c>
      <c r="W105" s="143">
        <v>2.8199999999999999E-2</v>
      </c>
      <c r="X105" s="143">
        <v>2.8199999999999999E-2</v>
      </c>
    </row>
    <row r="106" spans="1:24" x14ac:dyDescent="0.5">
      <c r="A106" s="113" t="s">
        <v>229</v>
      </c>
      <c r="B106" s="113" t="s">
        <v>547</v>
      </c>
      <c r="C106" s="143">
        <v>2.8199999999999999E-2</v>
      </c>
      <c r="D106" s="143">
        <v>2.8199999999999999E-2</v>
      </c>
      <c r="E106" s="143">
        <v>2.8199999999999999E-2</v>
      </c>
      <c r="F106" s="143">
        <v>2.8199999999999999E-2</v>
      </c>
      <c r="G106" s="143">
        <v>2.8199999999999999E-2</v>
      </c>
      <c r="H106" s="143">
        <v>2.8199999999999999E-2</v>
      </c>
      <c r="I106" s="143">
        <v>2.8199999999999999E-2</v>
      </c>
      <c r="J106" s="143">
        <v>2.8199999999999999E-2</v>
      </c>
      <c r="K106" s="143">
        <v>2.8199999999999999E-2</v>
      </c>
      <c r="L106" s="143">
        <v>2.8199999999999999E-2</v>
      </c>
      <c r="M106" s="143">
        <v>2.8199999999999999E-2</v>
      </c>
      <c r="N106" s="143">
        <v>2.8199999999999999E-2</v>
      </c>
      <c r="O106" s="143">
        <v>2.8199999999999999E-2</v>
      </c>
      <c r="P106" s="143">
        <v>2.8199999999999999E-2</v>
      </c>
      <c r="Q106" s="143">
        <v>2.8199999999999999E-2</v>
      </c>
      <c r="R106" s="143">
        <v>2.8199999999999999E-2</v>
      </c>
      <c r="S106" s="143">
        <v>2.8199999999999999E-2</v>
      </c>
      <c r="T106" s="143">
        <v>2.8199999999999999E-2</v>
      </c>
      <c r="U106" s="143">
        <v>2.8199999999999999E-2</v>
      </c>
      <c r="V106" s="143">
        <v>2.8199999999999999E-2</v>
      </c>
      <c r="W106" s="143">
        <v>2.8199999999999999E-2</v>
      </c>
      <c r="X106" s="143">
        <v>2.8199999999999999E-2</v>
      </c>
    </row>
    <row r="107" spans="1:24" x14ac:dyDescent="0.5">
      <c r="A107" s="113" t="s">
        <v>230</v>
      </c>
      <c r="B107" s="113" t="s">
        <v>548</v>
      </c>
      <c r="C107" s="143">
        <v>2.8199999999999999E-2</v>
      </c>
      <c r="D107" s="143">
        <v>2.8199999999999999E-2</v>
      </c>
      <c r="E107" s="143">
        <v>2.8199999999999999E-2</v>
      </c>
      <c r="F107" s="143">
        <v>2.8199999999999999E-2</v>
      </c>
      <c r="G107" s="143">
        <v>2.8199999999999999E-2</v>
      </c>
      <c r="H107" s="143">
        <v>2.8199999999999999E-2</v>
      </c>
      <c r="I107" s="143">
        <v>2.8199999999999999E-2</v>
      </c>
      <c r="J107" s="143">
        <v>2.8199999999999999E-2</v>
      </c>
      <c r="K107" s="143">
        <v>2.8199999999999999E-2</v>
      </c>
      <c r="L107" s="143">
        <v>2.8199999999999999E-2</v>
      </c>
      <c r="M107" s="143">
        <v>2.8199999999999999E-2</v>
      </c>
      <c r="N107" s="143">
        <v>2.8199999999999999E-2</v>
      </c>
      <c r="O107" s="143">
        <v>2.8199999999999999E-2</v>
      </c>
      <c r="P107" s="143">
        <v>2.8199999999999999E-2</v>
      </c>
      <c r="Q107" s="143">
        <v>2.8199999999999999E-2</v>
      </c>
      <c r="R107" s="143">
        <v>2.8199999999999999E-2</v>
      </c>
      <c r="S107" s="143">
        <v>2.8199999999999999E-2</v>
      </c>
      <c r="T107" s="143">
        <v>2.8199999999999999E-2</v>
      </c>
      <c r="U107" s="143">
        <v>2.8199999999999999E-2</v>
      </c>
      <c r="V107" s="143">
        <v>2.8199999999999999E-2</v>
      </c>
      <c r="W107" s="143">
        <v>2.8199999999999999E-2</v>
      </c>
      <c r="X107" s="143">
        <v>2.8199999999999999E-2</v>
      </c>
    </row>
    <row r="108" spans="1:24" x14ac:dyDescent="0.5">
      <c r="A108" s="113" t="s">
        <v>231</v>
      </c>
      <c r="B108" s="113" t="s">
        <v>549</v>
      </c>
      <c r="C108" s="143">
        <v>2.8199999999999999E-2</v>
      </c>
      <c r="D108" s="143">
        <v>2.8199999999999999E-2</v>
      </c>
      <c r="E108" s="143">
        <v>2.8199999999999999E-2</v>
      </c>
      <c r="F108" s="143">
        <v>2.8199999999999999E-2</v>
      </c>
      <c r="G108" s="143">
        <v>2.8199999999999999E-2</v>
      </c>
      <c r="H108" s="143">
        <v>2.8199999999999999E-2</v>
      </c>
      <c r="I108" s="143">
        <v>2.8199999999999999E-2</v>
      </c>
      <c r="J108" s="143">
        <v>2.8199999999999999E-2</v>
      </c>
      <c r="K108" s="143">
        <v>2.8199999999999999E-2</v>
      </c>
      <c r="L108" s="143">
        <v>2.8199999999999999E-2</v>
      </c>
      <c r="M108" s="143">
        <v>2.8199999999999999E-2</v>
      </c>
      <c r="N108" s="143">
        <v>2.8199999999999999E-2</v>
      </c>
      <c r="O108" s="143">
        <v>2.8199999999999999E-2</v>
      </c>
      <c r="P108" s="143">
        <v>2.8199999999999999E-2</v>
      </c>
      <c r="Q108" s="143">
        <v>2.8199999999999999E-2</v>
      </c>
      <c r="R108" s="143">
        <v>2.8199999999999999E-2</v>
      </c>
      <c r="S108" s="143">
        <v>2.8199999999999999E-2</v>
      </c>
      <c r="T108" s="143">
        <v>2.8199999999999999E-2</v>
      </c>
      <c r="U108" s="143">
        <v>2.8199999999999999E-2</v>
      </c>
      <c r="V108" s="143">
        <v>2.8199999999999999E-2</v>
      </c>
      <c r="W108" s="143">
        <v>2.8199999999999999E-2</v>
      </c>
      <c r="X108" s="143">
        <v>2.8199999999999999E-2</v>
      </c>
    </row>
    <row r="109" spans="1:24" x14ac:dyDescent="0.5">
      <c r="A109" s="113" t="s">
        <v>232</v>
      </c>
      <c r="B109" s="113" t="s">
        <v>550</v>
      </c>
      <c r="C109" s="143">
        <v>2.8199999999999999E-2</v>
      </c>
      <c r="D109" s="143">
        <v>2.8199999999999999E-2</v>
      </c>
      <c r="E109" s="143">
        <v>2.8199999999999999E-2</v>
      </c>
      <c r="F109" s="143">
        <v>2.8199999999999999E-2</v>
      </c>
      <c r="G109" s="143">
        <v>2.8199999999999999E-2</v>
      </c>
      <c r="H109" s="143">
        <v>2.8199999999999999E-2</v>
      </c>
      <c r="I109" s="143">
        <v>2.8199999999999999E-2</v>
      </c>
      <c r="J109" s="143">
        <v>2.8199999999999999E-2</v>
      </c>
      <c r="K109" s="143">
        <v>2.8199999999999999E-2</v>
      </c>
      <c r="L109" s="143">
        <v>2.8199999999999999E-2</v>
      </c>
      <c r="M109" s="143">
        <v>2.8199999999999999E-2</v>
      </c>
      <c r="N109" s="143">
        <v>2.8199999999999999E-2</v>
      </c>
      <c r="O109" s="143">
        <v>2.8199999999999999E-2</v>
      </c>
      <c r="P109" s="143">
        <v>2.8199999999999999E-2</v>
      </c>
      <c r="Q109" s="143">
        <v>2.8199999999999999E-2</v>
      </c>
      <c r="R109" s="143">
        <v>2.8199999999999999E-2</v>
      </c>
      <c r="S109" s="143">
        <v>2.8199999999999999E-2</v>
      </c>
      <c r="T109" s="143">
        <v>2.8199999999999999E-2</v>
      </c>
      <c r="U109" s="143">
        <v>2.8199999999999999E-2</v>
      </c>
      <c r="V109" s="143">
        <v>2.8199999999999999E-2</v>
      </c>
      <c r="W109" s="143">
        <v>2.8199999999999999E-2</v>
      </c>
      <c r="X109" s="143">
        <v>2.8199999999999999E-2</v>
      </c>
    </row>
    <row r="110" spans="1:24" x14ac:dyDescent="0.5">
      <c r="A110" s="113" t="s">
        <v>233</v>
      </c>
      <c r="B110" s="113" t="s">
        <v>551</v>
      </c>
      <c r="C110" s="143">
        <v>2.8199999999999999E-2</v>
      </c>
      <c r="D110" s="143">
        <v>2.8199999999999999E-2</v>
      </c>
      <c r="E110" s="143">
        <v>2.8199999999999999E-2</v>
      </c>
      <c r="F110" s="143">
        <v>2.8199999999999999E-2</v>
      </c>
      <c r="G110" s="143">
        <v>2.8199999999999999E-2</v>
      </c>
      <c r="H110" s="143">
        <v>2.8199999999999999E-2</v>
      </c>
      <c r="I110" s="143">
        <v>2.8199999999999999E-2</v>
      </c>
      <c r="J110" s="143">
        <v>2.8199999999999999E-2</v>
      </c>
      <c r="K110" s="143">
        <v>2.8199999999999999E-2</v>
      </c>
      <c r="L110" s="143">
        <v>2.8199999999999999E-2</v>
      </c>
      <c r="M110" s="143">
        <v>2.8199999999999999E-2</v>
      </c>
      <c r="N110" s="143">
        <v>2.8199999999999999E-2</v>
      </c>
      <c r="O110" s="143">
        <v>2.8199999999999999E-2</v>
      </c>
      <c r="P110" s="143">
        <v>2.8199999999999999E-2</v>
      </c>
      <c r="Q110" s="143">
        <v>2.8199999999999999E-2</v>
      </c>
      <c r="R110" s="143">
        <v>2.8199999999999999E-2</v>
      </c>
      <c r="S110" s="143">
        <v>2.8199999999999999E-2</v>
      </c>
      <c r="T110" s="143">
        <v>2.8199999999999999E-2</v>
      </c>
      <c r="U110" s="143">
        <v>2.8199999999999999E-2</v>
      </c>
      <c r="V110" s="143">
        <v>2.8199999999999999E-2</v>
      </c>
      <c r="W110" s="143">
        <v>2.8199999999999999E-2</v>
      </c>
      <c r="X110" s="143">
        <v>2.8199999999999999E-2</v>
      </c>
    </row>
    <row r="111" spans="1:24" x14ac:dyDescent="0.5">
      <c r="A111" s="113" t="s">
        <v>234</v>
      </c>
      <c r="B111" s="113" t="s">
        <v>552</v>
      </c>
      <c r="C111" s="143">
        <v>2.8199999999999999E-2</v>
      </c>
      <c r="D111" s="143">
        <v>2.8199999999999999E-2</v>
      </c>
      <c r="E111" s="143">
        <v>2.8199999999999999E-2</v>
      </c>
      <c r="F111" s="143">
        <v>2.8199999999999999E-2</v>
      </c>
      <c r="G111" s="143">
        <v>2.8199999999999999E-2</v>
      </c>
      <c r="H111" s="143">
        <v>2.8199999999999999E-2</v>
      </c>
      <c r="I111" s="143">
        <v>2.8199999999999999E-2</v>
      </c>
      <c r="J111" s="143">
        <v>2.8199999999999999E-2</v>
      </c>
      <c r="K111" s="143">
        <v>2.8199999999999999E-2</v>
      </c>
      <c r="L111" s="143">
        <v>2.8199999999999999E-2</v>
      </c>
      <c r="M111" s="143">
        <v>2.8199999999999999E-2</v>
      </c>
      <c r="N111" s="143">
        <v>2.8199999999999999E-2</v>
      </c>
      <c r="O111" s="143">
        <v>2.8199999999999999E-2</v>
      </c>
      <c r="P111" s="143">
        <v>2.8199999999999999E-2</v>
      </c>
      <c r="Q111" s="143">
        <v>2.8199999999999999E-2</v>
      </c>
      <c r="R111" s="143">
        <v>2.8199999999999999E-2</v>
      </c>
      <c r="S111" s="143">
        <v>2.8199999999999999E-2</v>
      </c>
      <c r="T111" s="143">
        <v>2.8199999999999999E-2</v>
      </c>
      <c r="U111" s="143">
        <v>2.8199999999999999E-2</v>
      </c>
      <c r="V111" s="143">
        <v>2.8199999999999999E-2</v>
      </c>
      <c r="W111" s="143">
        <v>2.8199999999999999E-2</v>
      </c>
      <c r="X111" s="143">
        <v>2.8199999999999999E-2</v>
      </c>
    </row>
    <row r="112" spans="1:24" x14ac:dyDescent="0.5">
      <c r="A112" s="113" t="s">
        <v>235</v>
      </c>
      <c r="B112" s="113" t="s">
        <v>553</v>
      </c>
      <c r="C112" s="143">
        <v>2.8199999999999999E-2</v>
      </c>
      <c r="D112" s="143">
        <v>2.8199999999999999E-2</v>
      </c>
      <c r="E112" s="143">
        <v>2.8199999999999999E-2</v>
      </c>
      <c r="F112" s="143">
        <v>2.8199999999999999E-2</v>
      </c>
      <c r="G112" s="143">
        <v>2.8199999999999999E-2</v>
      </c>
      <c r="H112" s="143">
        <v>2.8199999999999999E-2</v>
      </c>
      <c r="I112" s="143">
        <v>2.8199999999999999E-2</v>
      </c>
      <c r="J112" s="143">
        <v>2.8199999999999999E-2</v>
      </c>
      <c r="K112" s="143">
        <v>2.8199999999999999E-2</v>
      </c>
      <c r="L112" s="143">
        <v>2.8199999999999999E-2</v>
      </c>
      <c r="M112" s="143">
        <v>2.8199999999999999E-2</v>
      </c>
      <c r="N112" s="143">
        <v>2.8199999999999999E-2</v>
      </c>
      <c r="O112" s="143">
        <v>2.8199999999999999E-2</v>
      </c>
      <c r="P112" s="143">
        <v>2.8199999999999999E-2</v>
      </c>
      <c r="Q112" s="143">
        <v>2.8199999999999999E-2</v>
      </c>
      <c r="R112" s="143">
        <v>2.8199999999999999E-2</v>
      </c>
      <c r="S112" s="143">
        <v>2.8199999999999999E-2</v>
      </c>
      <c r="T112" s="143">
        <v>2.8199999999999999E-2</v>
      </c>
      <c r="U112" s="143">
        <v>2.8199999999999999E-2</v>
      </c>
      <c r="V112" s="143">
        <v>2.8199999999999999E-2</v>
      </c>
      <c r="W112" s="143">
        <v>2.8199999999999999E-2</v>
      </c>
      <c r="X112" s="143">
        <v>2.8199999999999999E-2</v>
      </c>
    </row>
    <row r="113" spans="1:24" x14ac:dyDescent="0.5">
      <c r="A113" s="113" t="s">
        <v>236</v>
      </c>
      <c r="B113" s="113" t="s">
        <v>554</v>
      </c>
      <c r="C113" s="143">
        <v>2.8199999999999999E-2</v>
      </c>
      <c r="D113" s="143">
        <v>2.8199999999999999E-2</v>
      </c>
      <c r="E113" s="143">
        <v>2.8199999999999999E-2</v>
      </c>
      <c r="F113" s="143">
        <v>2.8199999999999999E-2</v>
      </c>
      <c r="G113" s="143">
        <v>2.8199999999999999E-2</v>
      </c>
      <c r="H113" s="143">
        <v>2.8199999999999999E-2</v>
      </c>
      <c r="I113" s="143">
        <v>2.8199999999999999E-2</v>
      </c>
      <c r="J113" s="143">
        <v>2.8199999999999999E-2</v>
      </c>
      <c r="K113" s="143">
        <v>2.8199999999999999E-2</v>
      </c>
      <c r="L113" s="143">
        <v>2.8199999999999999E-2</v>
      </c>
      <c r="M113" s="143">
        <v>2.8199999999999999E-2</v>
      </c>
      <c r="N113" s="143">
        <v>2.8199999999999999E-2</v>
      </c>
      <c r="O113" s="143">
        <v>2.8199999999999999E-2</v>
      </c>
      <c r="P113" s="143">
        <v>2.8199999999999999E-2</v>
      </c>
      <c r="Q113" s="143">
        <v>2.8199999999999999E-2</v>
      </c>
      <c r="R113" s="143">
        <v>2.8199999999999999E-2</v>
      </c>
      <c r="S113" s="143">
        <v>2.8199999999999999E-2</v>
      </c>
      <c r="T113" s="143">
        <v>2.8199999999999999E-2</v>
      </c>
      <c r="U113" s="143">
        <v>2.8199999999999999E-2</v>
      </c>
      <c r="V113" s="143">
        <v>2.8199999999999999E-2</v>
      </c>
      <c r="W113" s="143">
        <v>2.8199999999999999E-2</v>
      </c>
      <c r="X113" s="143">
        <v>2.8199999999999999E-2</v>
      </c>
    </row>
    <row r="114" spans="1:24" x14ac:dyDescent="0.5">
      <c r="A114" s="113" t="s">
        <v>237</v>
      </c>
      <c r="B114" s="113" t="s">
        <v>555</v>
      </c>
      <c r="C114" s="143">
        <v>2.8199999999999999E-2</v>
      </c>
      <c r="D114" s="143">
        <v>2.8199999999999999E-2</v>
      </c>
      <c r="E114" s="143">
        <v>2.8199999999999999E-2</v>
      </c>
      <c r="F114" s="143">
        <v>2.8199999999999999E-2</v>
      </c>
      <c r="G114" s="143">
        <v>2.8199999999999999E-2</v>
      </c>
      <c r="H114" s="143">
        <v>2.8199999999999999E-2</v>
      </c>
      <c r="I114" s="143">
        <v>2.8199999999999999E-2</v>
      </c>
      <c r="J114" s="143">
        <v>2.8199999999999999E-2</v>
      </c>
      <c r="K114" s="143">
        <v>2.8199999999999999E-2</v>
      </c>
      <c r="L114" s="143">
        <v>2.8199999999999999E-2</v>
      </c>
      <c r="M114" s="143">
        <v>2.8199999999999999E-2</v>
      </c>
      <c r="N114" s="143">
        <v>2.8199999999999999E-2</v>
      </c>
      <c r="O114" s="143">
        <v>2.8199999999999999E-2</v>
      </c>
      <c r="P114" s="143">
        <v>2.8199999999999999E-2</v>
      </c>
      <c r="Q114" s="143">
        <v>2.8199999999999999E-2</v>
      </c>
      <c r="R114" s="143">
        <v>2.8199999999999999E-2</v>
      </c>
      <c r="S114" s="143">
        <v>2.8199999999999999E-2</v>
      </c>
      <c r="T114" s="143">
        <v>2.8199999999999999E-2</v>
      </c>
      <c r="U114" s="143">
        <v>2.8199999999999999E-2</v>
      </c>
      <c r="V114" s="143">
        <v>2.8199999999999999E-2</v>
      </c>
      <c r="W114" s="143">
        <v>2.8199999999999999E-2</v>
      </c>
      <c r="X114" s="143">
        <v>2.8199999999999999E-2</v>
      </c>
    </row>
    <row r="115" spans="1:24" x14ac:dyDescent="0.5">
      <c r="A115" s="113" t="s">
        <v>238</v>
      </c>
      <c r="B115" s="113" t="s">
        <v>556</v>
      </c>
      <c r="C115" s="143">
        <v>2.8199999999999999E-2</v>
      </c>
      <c r="D115" s="143">
        <v>2.8199999999999999E-2</v>
      </c>
      <c r="E115" s="143">
        <v>2.8199999999999999E-2</v>
      </c>
      <c r="F115" s="143">
        <v>2.8199999999999999E-2</v>
      </c>
      <c r="G115" s="143">
        <v>2.8199999999999999E-2</v>
      </c>
      <c r="H115" s="143">
        <v>2.8199999999999999E-2</v>
      </c>
      <c r="I115" s="143">
        <v>2.8199999999999999E-2</v>
      </c>
      <c r="J115" s="143">
        <v>2.8199999999999999E-2</v>
      </c>
      <c r="K115" s="143">
        <v>2.8199999999999999E-2</v>
      </c>
      <c r="L115" s="143">
        <v>2.8199999999999999E-2</v>
      </c>
      <c r="M115" s="143">
        <v>2.8199999999999999E-2</v>
      </c>
      <c r="N115" s="143">
        <v>2.8199999999999999E-2</v>
      </c>
      <c r="O115" s="143">
        <v>2.8199999999999999E-2</v>
      </c>
      <c r="P115" s="143">
        <v>2.8199999999999999E-2</v>
      </c>
      <c r="Q115" s="143">
        <v>2.8199999999999999E-2</v>
      </c>
      <c r="R115" s="143">
        <v>2.8199999999999999E-2</v>
      </c>
      <c r="S115" s="143">
        <v>2.8199999999999999E-2</v>
      </c>
      <c r="T115" s="143">
        <v>2.8199999999999999E-2</v>
      </c>
      <c r="U115" s="143">
        <v>2.8199999999999999E-2</v>
      </c>
      <c r="V115" s="143">
        <v>2.8199999999999999E-2</v>
      </c>
      <c r="W115" s="143">
        <v>2.8199999999999999E-2</v>
      </c>
      <c r="X115" s="143">
        <v>2.8199999999999999E-2</v>
      </c>
    </row>
    <row r="116" spans="1:24" x14ac:dyDescent="0.5">
      <c r="A116" s="113" t="s">
        <v>239</v>
      </c>
      <c r="B116" s="113" t="s">
        <v>557</v>
      </c>
      <c r="C116" s="143">
        <v>2.8199999999999999E-2</v>
      </c>
      <c r="D116" s="143">
        <v>2.8199999999999999E-2</v>
      </c>
      <c r="E116" s="143">
        <v>2.8199999999999999E-2</v>
      </c>
      <c r="F116" s="143">
        <v>2.8199999999999999E-2</v>
      </c>
      <c r="G116" s="143">
        <v>2.8199999999999999E-2</v>
      </c>
      <c r="H116" s="143">
        <v>2.8199999999999999E-2</v>
      </c>
      <c r="I116" s="143">
        <v>2.8199999999999999E-2</v>
      </c>
      <c r="J116" s="143">
        <v>2.8199999999999999E-2</v>
      </c>
      <c r="K116" s="143">
        <v>2.8199999999999999E-2</v>
      </c>
      <c r="L116" s="143">
        <v>2.8199999999999999E-2</v>
      </c>
      <c r="M116" s="143">
        <v>2.8199999999999999E-2</v>
      </c>
      <c r="N116" s="143">
        <v>2.8199999999999999E-2</v>
      </c>
      <c r="O116" s="143">
        <v>2.8199999999999999E-2</v>
      </c>
      <c r="P116" s="143">
        <v>2.8199999999999999E-2</v>
      </c>
      <c r="Q116" s="143">
        <v>2.8199999999999999E-2</v>
      </c>
      <c r="R116" s="143">
        <v>2.8199999999999999E-2</v>
      </c>
      <c r="S116" s="143">
        <v>2.8199999999999999E-2</v>
      </c>
      <c r="T116" s="143">
        <v>2.8199999999999999E-2</v>
      </c>
      <c r="U116" s="143">
        <v>2.8199999999999999E-2</v>
      </c>
      <c r="V116" s="143">
        <v>2.8199999999999999E-2</v>
      </c>
      <c r="W116" s="143">
        <v>2.8199999999999999E-2</v>
      </c>
      <c r="X116" s="143">
        <v>2.8199999999999999E-2</v>
      </c>
    </row>
    <row r="117" spans="1:24" x14ac:dyDescent="0.5">
      <c r="A117" s="113" t="s">
        <v>240</v>
      </c>
      <c r="B117" s="113" t="s">
        <v>558</v>
      </c>
      <c r="C117" s="143">
        <v>2.8199999999999999E-2</v>
      </c>
      <c r="D117" s="143">
        <v>2.8199999999999999E-2</v>
      </c>
      <c r="E117" s="143">
        <v>2.8199999999999999E-2</v>
      </c>
      <c r="F117" s="143">
        <v>2.8199999999999999E-2</v>
      </c>
      <c r="G117" s="143">
        <v>2.8199999999999999E-2</v>
      </c>
      <c r="H117" s="143">
        <v>2.8199999999999999E-2</v>
      </c>
      <c r="I117" s="143">
        <v>2.8199999999999999E-2</v>
      </c>
      <c r="J117" s="143">
        <v>2.8199999999999999E-2</v>
      </c>
      <c r="K117" s="143">
        <v>2.8199999999999999E-2</v>
      </c>
      <c r="L117" s="143">
        <v>2.8199999999999999E-2</v>
      </c>
      <c r="M117" s="143">
        <v>2.8199999999999999E-2</v>
      </c>
      <c r="N117" s="143">
        <v>2.8199999999999999E-2</v>
      </c>
      <c r="O117" s="143">
        <v>2.8199999999999999E-2</v>
      </c>
      <c r="P117" s="143">
        <v>2.8199999999999999E-2</v>
      </c>
      <c r="Q117" s="143">
        <v>2.8199999999999999E-2</v>
      </c>
      <c r="R117" s="143">
        <v>2.8199999999999999E-2</v>
      </c>
      <c r="S117" s="143">
        <v>2.8199999999999999E-2</v>
      </c>
      <c r="T117" s="143">
        <v>2.8199999999999999E-2</v>
      </c>
      <c r="U117" s="143">
        <v>2.8199999999999999E-2</v>
      </c>
      <c r="V117" s="143">
        <v>2.8199999999999999E-2</v>
      </c>
      <c r="W117" s="143">
        <v>2.8199999999999999E-2</v>
      </c>
      <c r="X117" s="143">
        <v>2.8199999999999999E-2</v>
      </c>
    </row>
    <row r="118" spans="1:24" x14ac:dyDescent="0.5">
      <c r="A118" s="113" t="s">
        <v>241</v>
      </c>
      <c r="B118" s="113" t="s">
        <v>559</v>
      </c>
      <c r="C118" s="143">
        <v>2.8199999999999999E-2</v>
      </c>
      <c r="D118" s="143">
        <v>2.8199999999999999E-2</v>
      </c>
      <c r="E118" s="143">
        <v>2.8199999999999999E-2</v>
      </c>
      <c r="F118" s="143">
        <v>2.8199999999999999E-2</v>
      </c>
      <c r="G118" s="143">
        <v>2.8199999999999999E-2</v>
      </c>
      <c r="H118" s="143">
        <v>2.8199999999999999E-2</v>
      </c>
      <c r="I118" s="143">
        <v>2.8199999999999999E-2</v>
      </c>
      <c r="J118" s="143">
        <v>2.8199999999999999E-2</v>
      </c>
      <c r="K118" s="143">
        <v>2.8199999999999999E-2</v>
      </c>
      <c r="L118" s="143">
        <v>2.8199999999999999E-2</v>
      </c>
      <c r="M118" s="143">
        <v>2.8199999999999999E-2</v>
      </c>
      <c r="N118" s="143">
        <v>2.8199999999999999E-2</v>
      </c>
      <c r="O118" s="143">
        <v>2.8199999999999999E-2</v>
      </c>
      <c r="P118" s="143">
        <v>2.8199999999999999E-2</v>
      </c>
      <c r="Q118" s="143">
        <v>2.8199999999999999E-2</v>
      </c>
      <c r="R118" s="143">
        <v>2.8199999999999999E-2</v>
      </c>
      <c r="S118" s="143">
        <v>2.8199999999999999E-2</v>
      </c>
      <c r="T118" s="143">
        <v>2.8199999999999999E-2</v>
      </c>
      <c r="U118" s="143">
        <v>2.8199999999999999E-2</v>
      </c>
      <c r="V118" s="143">
        <v>2.8199999999999999E-2</v>
      </c>
      <c r="W118" s="143">
        <v>2.8199999999999999E-2</v>
      </c>
      <c r="X118" s="143">
        <v>2.8199999999999999E-2</v>
      </c>
    </row>
    <row r="119" spans="1:24" x14ac:dyDescent="0.5">
      <c r="A119" s="113" t="s">
        <v>242</v>
      </c>
      <c r="B119" s="113" t="s">
        <v>560</v>
      </c>
      <c r="C119" s="143">
        <v>2.8199999999999999E-2</v>
      </c>
      <c r="D119" s="143">
        <v>2.8199999999999999E-2</v>
      </c>
      <c r="E119" s="143">
        <v>2.8199999999999999E-2</v>
      </c>
      <c r="F119" s="143">
        <v>2.8199999999999999E-2</v>
      </c>
      <c r="G119" s="143">
        <v>2.8199999999999999E-2</v>
      </c>
      <c r="H119" s="143">
        <v>2.8199999999999999E-2</v>
      </c>
      <c r="I119" s="143">
        <v>2.8199999999999999E-2</v>
      </c>
      <c r="J119" s="143">
        <v>2.8199999999999999E-2</v>
      </c>
      <c r="K119" s="143">
        <v>2.8199999999999999E-2</v>
      </c>
      <c r="L119" s="143">
        <v>2.8199999999999999E-2</v>
      </c>
      <c r="M119" s="143">
        <v>2.8199999999999999E-2</v>
      </c>
      <c r="N119" s="143">
        <v>2.8199999999999999E-2</v>
      </c>
      <c r="O119" s="143">
        <v>2.8199999999999999E-2</v>
      </c>
      <c r="P119" s="143">
        <v>2.8199999999999999E-2</v>
      </c>
      <c r="Q119" s="143">
        <v>2.8199999999999999E-2</v>
      </c>
      <c r="R119" s="143">
        <v>2.8199999999999999E-2</v>
      </c>
      <c r="S119" s="143">
        <v>2.8199999999999999E-2</v>
      </c>
      <c r="T119" s="143">
        <v>2.8199999999999999E-2</v>
      </c>
      <c r="U119" s="143">
        <v>2.8199999999999999E-2</v>
      </c>
      <c r="V119" s="143">
        <v>2.8199999999999999E-2</v>
      </c>
      <c r="W119" s="143">
        <v>2.8199999999999999E-2</v>
      </c>
      <c r="X119" s="143">
        <v>2.8199999999999999E-2</v>
      </c>
    </row>
    <row r="120" spans="1:24" x14ac:dyDescent="0.5">
      <c r="A120" s="113" t="s">
        <v>243</v>
      </c>
      <c r="B120" s="113" t="s">
        <v>561</v>
      </c>
      <c r="C120" s="143">
        <v>2.8199999999999999E-2</v>
      </c>
      <c r="D120" s="143">
        <v>2.8199999999999999E-2</v>
      </c>
      <c r="E120" s="143">
        <v>2.8199999999999999E-2</v>
      </c>
      <c r="F120" s="143">
        <v>2.8199999999999999E-2</v>
      </c>
      <c r="G120" s="143">
        <v>2.8199999999999999E-2</v>
      </c>
      <c r="H120" s="143">
        <v>2.8199999999999999E-2</v>
      </c>
      <c r="I120" s="143">
        <v>2.8199999999999999E-2</v>
      </c>
      <c r="J120" s="143">
        <v>2.8199999999999999E-2</v>
      </c>
      <c r="K120" s="143">
        <v>2.8199999999999999E-2</v>
      </c>
      <c r="L120" s="143">
        <v>2.8199999999999999E-2</v>
      </c>
      <c r="M120" s="143">
        <v>2.8199999999999999E-2</v>
      </c>
      <c r="N120" s="143">
        <v>2.8199999999999999E-2</v>
      </c>
      <c r="O120" s="143">
        <v>2.8199999999999999E-2</v>
      </c>
      <c r="P120" s="143">
        <v>2.8199999999999999E-2</v>
      </c>
      <c r="Q120" s="143">
        <v>2.8199999999999999E-2</v>
      </c>
      <c r="R120" s="143">
        <v>2.8199999999999999E-2</v>
      </c>
      <c r="S120" s="143">
        <v>2.8199999999999999E-2</v>
      </c>
      <c r="T120" s="143">
        <v>2.8199999999999999E-2</v>
      </c>
      <c r="U120" s="143">
        <v>2.8199999999999999E-2</v>
      </c>
      <c r="V120" s="143">
        <v>2.8199999999999999E-2</v>
      </c>
      <c r="W120" s="143">
        <v>2.8199999999999999E-2</v>
      </c>
      <c r="X120" s="143">
        <v>2.8199999999999999E-2</v>
      </c>
    </row>
    <row r="121" spans="1:24" x14ac:dyDescent="0.5">
      <c r="A121" s="113" t="s">
        <v>244</v>
      </c>
      <c r="B121" s="113" t="s">
        <v>562</v>
      </c>
      <c r="C121" s="143">
        <v>2.8199999999999999E-2</v>
      </c>
      <c r="D121" s="143">
        <v>2.8199999999999999E-2</v>
      </c>
      <c r="E121" s="143">
        <v>2.8199999999999999E-2</v>
      </c>
      <c r="F121" s="143">
        <v>2.8199999999999999E-2</v>
      </c>
      <c r="G121" s="143">
        <v>2.8199999999999999E-2</v>
      </c>
      <c r="H121" s="143">
        <v>2.8199999999999999E-2</v>
      </c>
      <c r="I121" s="143">
        <v>2.8199999999999999E-2</v>
      </c>
      <c r="J121" s="143">
        <v>2.8199999999999999E-2</v>
      </c>
      <c r="K121" s="143">
        <v>2.8199999999999999E-2</v>
      </c>
      <c r="L121" s="143">
        <v>2.8199999999999999E-2</v>
      </c>
      <c r="M121" s="143">
        <v>2.8199999999999999E-2</v>
      </c>
      <c r="N121" s="143">
        <v>2.8199999999999999E-2</v>
      </c>
      <c r="O121" s="143">
        <v>2.8199999999999999E-2</v>
      </c>
      <c r="P121" s="143">
        <v>2.8199999999999999E-2</v>
      </c>
      <c r="Q121" s="143">
        <v>2.8199999999999999E-2</v>
      </c>
      <c r="R121" s="143">
        <v>2.8199999999999999E-2</v>
      </c>
      <c r="S121" s="143">
        <v>2.8199999999999999E-2</v>
      </c>
      <c r="T121" s="143">
        <v>2.8199999999999999E-2</v>
      </c>
      <c r="U121" s="143">
        <v>2.8199999999999999E-2</v>
      </c>
      <c r="V121" s="143">
        <v>2.8199999999999999E-2</v>
      </c>
      <c r="W121" s="143">
        <v>2.8199999999999999E-2</v>
      </c>
      <c r="X121" s="143">
        <v>2.8199999999999999E-2</v>
      </c>
    </row>
    <row r="122" spans="1:24" x14ac:dyDescent="0.5">
      <c r="A122" s="113" t="s">
        <v>245</v>
      </c>
      <c r="B122" s="113" t="s">
        <v>563</v>
      </c>
      <c r="C122" s="143">
        <v>2.8199999999999999E-2</v>
      </c>
      <c r="D122" s="143">
        <v>2.8199999999999999E-2</v>
      </c>
      <c r="E122" s="143">
        <v>2.8199999999999999E-2</v>
      </c>
      <c r="F122" s="143">
        <v>2.8199999999999999E-2</v>
      </c>
      <c r="G122" s="143">
        <v>2.8199999999999999E-2</v>
      </c>
      <c r="H122" s="143">
        <v>2.8199999999999999E-2</v>
      </c>
      <c r="I122" s="143">
        <v>2.8199999999999999E-2</v>
      </c>
      <c r="J122" s="143">
        <v>2.8199999999999999E-2</v>
      </c>
      <c r="K122" s="143">
        <v>2.8199999999999999E-2</v>
      </c>
      <c r="L122" s="143">
        <v>2.8199999999999999E-2</v>
      </c>
      <c r="M122" s="143">
        <v>2.8199999999999999E-2</v>
      </c>
      <c r="N122" s="143">
        <v>2.8199999999999999E-2</v>
      </c>
      <c r="O122" s="143">
        <v>2.8199999999999999E-2</v>
      </c>
      <c r="P122" s="143">
        <v>2.8199999999999999E-2</v>
      </c>
      <c r="Q122" s="143">
        <v>2.8199999999999999E-2</v>
      </c>
      <c r="R122" s="143">
        <v>2.8199999999999999E-2</v>
      </c>
      <c r="S122" s="143">
        <v>2.8199999999999999E-2</v>
      </c>
      <c r="T122" s="143">
        <v>2.8199999999999999E-2</v>
      </c>
      <c r="U122" s="143">
        <v>2.8199999999999999E-2</v>
      </c>
      <c r="V122" s="143">
        <v>2.8199999999999999E-2</v>
      </c>
      <c r="W122" s="143">
        <v>2.8199999999999999E-2</v>
      </c>
      <c r="X122" s="143">
        <v>2.8199999999999999E-2</v>
      </c>
    </row>
    <row r="123" spans="1:24" x14ac:dyDescent="0.5">
      <c r="A123" s="113" t="s">
        <v>246</v>
      </c>
      <c r="B123" s="113" t="s">
        <v>564</v>
      </c>
      <c r="C123" s="143">
        <v>2.8199999999999999E-2</v>
      </c>
      <c r="D123" s="143">
        <v>2.8199999999999999E-2</v>
      </c>
      <c r="E123" s="143">
        <v>2.8199999999999999E-2</v>
      </c>
      <c r="F123" s="143">
        <v>2.8199999999999999E-2</v>
      </c>
      <c r="G123" s="143">
        <v>2.8199999999999999E-2</v>
      </c>
      <c r="H123" s="143">
        <v>2.8199999999999999E-2</v>
      </c>
      <c r="I123" s="143">
        <v>2.8199999999999999E-2</v>
      </c>
      <c r="J123" s="143">
        <v>2.8199999999999999E-2</v>
      </c>
      <c r="K123" s="143">
        <v>2.8199999999999999E-2</v>
      </c>
      <c r="L123" s="143">
        <v>2.8199999999999999E-2</v>
      </c>
      <c r="M123" s="143">
        <v>2.8199999999999999E-2</v>
      </c>
      <c r="N123" s="143">
        <v>2.8199999999999999E-2</v>
      </c>
      <c r="O123" s="143">
        <v>2.8199999999999999E-2</v>
      </c>
      <c r="P123" s="143">
        <v>2.8199999999999999E-2</v>
      </c>
      <c r="Q123" s="143">
        <v>2.8199999999999999E-2</v>
      </c>
      <c r="R123" s="143">
        <v>2.8199999999999999E-2</v>
      </c>
      <c r="S123" s="143">
        <v>2.8199999999999999E-2</v>
      </c>
      <c r="T123" s="143">
        <v>2.8199999999999999E-2</v>
      </c>
      <c r="U123" s="143">
        <v>2.8199999999999999E-2</v>
      </c>
      <c r="V123" s="143">
        <v>2.8199999999999999E-2</v>
      </c>
      <c r="W123" s="143">
        <v>2.8199999999999999E-2</v>
      </c>
      <c r="X123" s="143">
        <v>2.8199999999999999E-2</v>
      </c>
    </row>
    <row r="124" spans="1:24" x14ac:dyDescent="0.5">
      <c r="A124" s="113" t="s">
        <v>247</v>
      </c>
      <c r="B124" s="113" t="s">
        <v>565</v>
      </c>
      <c r="C124" s="143">
        <v>2.8199999999999999E-2</v>
      </c>
      <c r="D124" s="143">
        <v>2.8199999999999999E-2</v>
      </c>
      <c r="E124" s="143">
        <v>2.8199999999999999E-2</v>
      </c>
      <c r="F124" s="143">
        <v>2.8199999999999999E-2</v>
      </c>
      <c r="G124" s="143">
        <v>2.8199999999999999E-2</v>
      </c>
      <c r="H124" s="143">
        <v>2.8199999999999999E-2</v>
      </c>
      <c r="I124" s="143">
        <v>2.8199999999999999E-2</v>
      </c>
      <c r="J124" s="143">
        <v>2.8199999999999999E-2</v>
      </c>
      <c r="K124" s="143">
        <v>2.8199999999999999E-2</v>
      </c>
      <c r="L124" s="143">
        <v>2.8199999999999999E-2</v>
      </c>
      <c r="M124" s="143">
        <v>2.8199999999999999E-2</v>
      </c>
      <c r="N124" s="143">
        <v>2.8199999999999999E-2</v>
      </c>
      <c r="O124" s="143">
        <v>2.8199999999999999E-2</v>
      </c>
      <c r="P124" s="143">
        <v>2.8199999999999999E-2</v>
      </c>
      <c r="Q124" s="143">
        <v>2.8199999999999999E-2</v>
      </c>
      <c r="R124" s="143">
        <v>2.8199999999999999E-2</v>
      </c>
      <c r="S124" s="143">
        <v>2.8199999999999999E-2</v>
      </c>
      <c r="T124" s="143">
        <v>2.8199999999999999E-2</v>
      </c>
      <c r="U124" s="143">
        <v>2.8199999999999999E-2</v>
      </c>
      <c r="V124" s="143">
        <v>2.8199999999999999E-2</v>
      </c>
      <c r="W124" s="143">
        <v>2.8199999999999999E-2</v>
      </c>
      <c r="X124" s="143">
        <v>2.8199999999999999E-2</v>
      </c>
    </row>
    <row r="125" spans="1:24" x14ac:dyDescent="0.5">
      <c r="A125" s="113" t="s">
        <v>248</v>
      </c>
      <c r="B125" s="113" t="s">
        <v>566</v>
      </c>
      <c r="C125" s="143">
        <v>2.8199999999999999E-2</v>
      </c>
      <c r="D125" s="143">
        <v>2.8199999999999999E-2</v>
      </c>
      <c r="E125" s="143">
        <v>2.8199999999999999E-2</v>
      </c>
      <c r="F125" s="143">
        <v>2.8199999999999999E-2</v>
      </c>
      <c r="G125" s="143">
        <v>2.8199999999999999E-2</v>
      </c>
      <c r="H125" s="143">
        <v>2.8199999999999999E-2</v>
      </c>
      <c r="I125" s="143">
        <v>2.8199999999999999E-2</v>
      </c>
      <c r="J125" s="143">
        <v>2.8199999999999999E-2</v>
      </c>
      <c r="K125" s="143">
        <v>2.8199999999999999E-2</v>
      </c>
      <c r="L125" s="143">
        <v>2.8199999999999999E-2</v>
      </c>
      <c r="M125" s="143">
        <v>2.8199999999999999E-2</v>
      </c>
      <c r="N125" s="143">
        <v>2.8199999999999999E-2</v>
      </c>
      <c r="O125" s="143">
        <v>2.8199999999999999E-2</v>
      </c>
      <c r="P125" s="143">
        <v>2.8199999999999999E-2</v>
      </c>
      <c r="Q125" s="143">
        <v>2.8199999999999999E-2</v>
      </c>
      <c r="R125" s="143">
        <v>2.8199999999999999E-2</v>
      </c>
      <c r="S125" s="143">
        <v>2.8199999999999999E-2</v>
      </c>
      <c r="T125" s="143">
        <v>2.8199999999999999E-2</v>
      </c>
      <c r="U125" s="143">
        <v>2.8199999999999999E-2</v>
      </c>
      <c r="V125" s="143">
        <v>2.8199999999999999E-2</v>
      </c>
      <c r="W125" s="143">
        <v>2.8199999999999999E-2</v>
      </c>
      <c r="X125" s="143">
        <v>2.8199999999999999E-2</v>
      </c>
    </row>
    <row r="126" spans="1:24" x14ac:dyDescent="0.5">
      <c r="A126" s="113" t="s">
        <v>249</v>
      </c>
      <c r="B126" s="113" t="s">
        <v>567</v>
      </c>
      <c r="C126" s="143">
        <v>2.8199999999999999E-2</v>
      </c>
      <c r="D126" s="143">
        <v>2.8199999999999999E-2</v>
      </c>
      <c r="E126" s="143">
        <v>2.8199999999999999E-2</v>
      </c>
      <c r="F126" s="143">
        <v>2.8199999999999999E-2</v>
      </c>
      <c r="G126" s="143">
        <v>2.8199999999999999E-2</v>
      </c>
      <c r="H126" s="143">
        <v>2.8199999999999999E-2</v>
      </c>
      <c r="I126" s="143">
        <v>2.8199999999999999E-2</v>
      </c>
      <c r="J126" s="143">
        <v>2.8199999999999999E-2</v>
      </c>
      <c r="K126" s="143">
        <v>2.8199999999999999E-2</v>
      </c>
      <c r="L126" s="143">
        <v>2.8199999999999999E-2</v>
      </c>
      <c r="M126" s="143">
        <v>2.8199999999999999E-2</v>
      </c>
      <c r="N126" s="143">
        <v>2.8199999999999999E-2</v>
      </c>
      <c r="O126" s="143">
        <v>2.8199999999999999E-2</v>
      </c>
      <c r="P126" s="143">
        <v>2.8199999999999999E-2</v>
      </c>
      <c r="Q126" s="143">
        <v>2.8199999999999999E-2</v>
      </c>
      <c r="R126" s="143">
        <v>2.8199999999999999E-2</v>
      </c>
      <c r="S126" s="143">
        <v>2.8199999999999999E-2</v>
      </c>
      <c r="T126" s="143">
        <v>2.8199999999999999E-2</v>
      </c>
      <c r="U126" s="143">
        <v>2.8199999999999999E-2</v>
      </c>
      <c r="V126" s="143">
        <v>2.8199999999999999E-2</v>
      </c>
      <c r="W126" s="143">
        <v>2.8199999999999999E-2</v>
      </c>
      <c r="X126" s="143">
        <v>2.8199999999999999E-2</v>
      </c>
    </row>
    <row r="127" spans="1:24" x14ac:dyDescent="0.5">
      <c r="A127" s="113" t="s">
        <v>250</v>
      </c>
      <c r="B127" s="113" t="s">
        <v>568</v>
      </c>
      <c r="C127" s="143">
        <v>2.8199999999999999E-2</v>
      </c>
      <c r="D127" s="143">
        <v>2.8199999999999999E-2</v>
      </c>
      <c r="E127" s="143">
        <v>2.8199999999999999E-2</v>
      </c>
      <c r="F127" s="143">
        <v>2.8199999999999999E-2</v>
      </c>
      <c r="G127" s="143">
        <v>2.8199999999999999E-2</v>
      </c>
      <c r="H127" s="143">
        <v>2.8199999999999999E-2</v>
      </c>
      <c r="I127" s="143">
        <v>2.8199999999999999E-2</v>
      </c>
      <c r="J127" s="143">
        <v>2.8199999999999999E-2</v>
      </c>
      <c r="K127" s="143">
        <v>2.8199999999999999E-2</v>
      </c>
      <c r="L127" s="143">
        <v>2.8199999999999999E-2</v>
      </c>
      <c r="M127" s="143">
        <v>2.8199999999999999E-2</v>
      </c>
      <c r="N127" s="143">
        <v>2.8199999999999999E-2</v>
      </c>
      <c r="O127" s="143">
        <v>2.8199999999999999E-2</v>
      </c>
      <c r="P127" s="143">
        <v>2.8199999999999999E-2</v>
      </c>
      <c r="Q127" s="143">
        <v>2.8199999999999999E-2</v>
      </c>
      <c r="R127" s="143">
        <v>2.8199999999999999E-2</v>
      </c>
      <c r="S127" s="143">
        <v>2.8199999999999999E-2</v>
      </c>
      <c r="T127" s="143">
        <v>2.8199999999999999E-2</v>
      </c>
      <c r="U127" s="143">
        <v>2.8199999999999999E-2</v>
      </c>
      <c r="V127" s="143">
        <v>2.8199999999999999E-2</v>
      </c>
      <c r="W127" s="143">
        <v>2.8199999999999999E-2</v>
      </c>
      <c r="X127" s="143">
        <v>2.8199999999999999E-2</v>
      </c>
    </row>
    <row r="128" spans="1:24" x14ac:dyDescent="0.5">
      <c r="A128" s="113" t="s">
        <v>251</v>
      </c>
      <c r="B128" s="113" t="s">
        <v>569</v>
      </c>
      <c r="C128" s="143">
        <v>2.8199999999999999E-2</v>
      </c>
      <c r="D128" s="143">
        <v>2.8199999999999999E-2</v>
      </c>
      <c r="E128" s="143">
        <v>2.8199999999999999E-2</v>
      </c>
      <c r="F128" s="143">
        <v>2.8199999999999999E-2</v>
      </c>
      <c r="G128" s="143">
        <v>2.8199999999999999E-2</v>
      </c>
      <c r="H128" s="143">
        <v>2.8199999999999999E-2</v>
      </c>
      <c r="I128" s="143">
        <v>2.8199999999999999E-2</v>
      </c>
      <c r="J128" s="143">
        <v>2.8199999999999999E-2</v>
      </c>
      <c r="K128" s="143">
        <v>2.8199999999999999E-2</v>
      </c>
      <c r="L128" s="143">
        <v>2.8199999999999999E-2</v>
      </c>
      <c r="M128" s="143">
        <v>2.8199999999999999E-2</v>
      </c>
      <c r="N128" s="143">
        <v>2.8199999999999999E-2</v>
      </c>
      <c r="O128" s="143">
        <v>2.8199999999999999E-2</v>
      </c>
      <c r="P128" s="143">
        <v>2.8199999999999999E-2</v>
      </c>
      <c r="Q128" s="143">
        <v>2.8199999999999999E-2</v>
      </c>
      <c r="R128" s="143">
        <v>2.8199999999999999E-2</v>
      </c>
      <c r="S128" s="143">
        <v>2.8199999999999999E-2</v>
      </c>
      <c r="T128" s="143">
        <v>2.8199999999999999E-2</v>
      </c>
      <c r="U128" s="143">
        <v>2.8199999999999999E-2</v>
      </c>
      <c r="V128" s="143">
        <v>2.8199999999999999E-2</v>
      </c>
      <c r="W128" s="143">
        <v>2.8199999999999999E-2</v>
      </c>
      <c r="X128" s="143">
        <v>2.8199999999999999E-2</v>
      </c>
    </row>
    <row r="129" spans="1:24" x14ac:dyDescent="0.5">
      <c r="A129" s="113" t="s">
        <v>252</v>
      </c>
      <c r="B129" s="113" t="s">
        <v>570</v>
      </c>
      <c r="C129" s="143">
        <v>2.8199999999999999E-2</v>
      </c>
      <c r="D129" s="143">
        <v>2.8199999999999999E-2</v>
      </c>
      <c r="E129" s="143">
        <v>2.8199999999999999E-2</v>
      </c>
      <c r="F129" s="143">
        <v>2.8199999999999999E-2</v>
      </c>
      <c r="G129" s="143">
        <v>2.8199999999999999E-2</v>
      </c>
      <c r="H129" s="143">
        <v>2.8199999999999999E-2</v>
      </c>
      <c r="I129" s="143">
        <v>2.8199999999999999E-2</v>
      </c>
      <c r="J129" s="143">
        <v>2.8199999999999999E-2</v>
      </c>
      <c r="K129" s="143">
        <v>2.8199999999999999E-2</v>
      </c>
      <c r="L129" s="143">
        <v>2.8199999999999999E-2</v>
      </c>
      <c r="M129" s="143">
        <v>2.8199999999999999E-2</v>
      </c>
      <c r="N129" s="143">
        <v>2.8199999999999999E-2</v>
      </c>
      <c r="O129" s="143">
        <v>2.8199999999999999E-2</v>
      </c>
      <c r="P129" s="143">
        <v>2.8199999999999999E-2</v>
      </c>
      <c r="Q129" s="143">
        <v>2.8199999999999999E-2</v>
      </c>
      <c r="R129" s="143">
        <v>2.8199999999999999E-2</v>
      </c>
      <c r="S129" s="143">
        <v>2.8199999999999999E-2</v>
      </c>
      <c r="T129" s="143">
        <v>2.8199999999999999E-2</v>
      </c>
      <c r="U129" s="143">
        <v>2.8199999999999999E-2</v>
      </c>
      <c r="V129" s="143">
        <v>2.8199999999999999E-2</v>
      </c>
      <c r="W129" s="143">
        <v>2.8199999999999999E-2</v>
      </c>
      <c r="X129" s="143">
        <v>2.8199999999999999E-2</v>
      </c>
    </row>
    <row r="130" spans="1:24" x14ac:dyDescent="0.5">
      <c r="A130" s="113" t="s">
        <v>253</v>
      </c>
      <c r="B130" s="113" t="s">
        <v>571</v>
      </c>
      <c r="C130" s="143">
        <v>2.8199999999999999E-2</v>
      </c>
      <c r="D130" s="143">
        <v>2.8199999999999999E-2</v>
      </c>
      <c r="E130" s="143">
        <v>2.8199999999999999E-2</v>
      </c>
      <c r="F130" s="143">
        <v>2.8199999999999999E-2</v>
      </c>
      <c r="G130" s="143">
        <v>2.8199999999999999E-2</v>
      </c>
      <c r="H130" s="143">
        <v>2.8199999999999999E-2</v>
      </c>
      <c r="I130" s="143">
        <v>2.8199999999999999E-2</v>
      </c>
      <c r="J130" s="143">
        <v>2.8199999999999999E-2</v>
      </c>
      <c r="K130" s="143">
        <v>2.8199999999999999E-2</v>
      </c>
      <c r="L130" s="143">
        <v>2.8199999999999999E-2</v>
      </c>
      <c r="M130" s="143">
        <v>2.8199999999999999E-2</v>
      </c>
      <c r="N130" s="143">
        <v>2.8199999999999999E-2</v>
      </c>
      <c r="O130" s="143">
        <v>2.8199999999999999E-2</v>
      </c>
      <c r="P130" s="143">
        <v>2.8199999999999999E-2</v>
      </c>
      <c r="Q130" s="143">
        <v>2.8199999999999999E-2</v>
      </c>
      <c r="R130" s="143">
        <v>2.8199999999999999E-2</v>
      </c>
      <c r="S130" s="143">
        <v>2.8199999999999999E-2</v>
      </c>
      <c r="T130" s="143">
        <v>2.8199999999999999E-2</v>
      </c>
      <c r="U130" s="143">
        <v>2.8199999999999999E-2</v>
      </c>
      <c r="V130" s="143">
        <v>2.8199999999999999E-2</v>
      </c>
      <c r="W130" s="143">
        <v>2.8199999999999999E-2</v>
      </c>
      <c r="X130" s="143">
        <v>2.8199999999999999E-2</v>
      </c>
    </row>
    <row r="131" spans="1:24" x14ac:dyDescent="0.5">
      <c r="A131" s="113" t="s">
        <v>254</v>
      </c>
      <c r="B131" s="113" t="s">
        <v>572</v>
      </c>
      <c r="C131" s="143">
        <v>2.8199999999999999E-2</v>
      </c>
      <c r="D131" s="143">
        <v>2.8199999999999999E-2</v>
      </c>
      <c r="E131" s="143">
        <v>2.8199999999999999E-2</v>
      </c>
      <c r="F131" s="143">
        <v>2.8199999999999999E-2</v>
      </c>
      <c r="G131" s="143">
        <v>2.8199999999999999E-2</v>
      </c>
      <c r="H131" s="143">
        <v>2.8199999999999999E-2</v>
      </c>
      <c r="I131" s="143">
        <v>2.8199999999999999E-2</v>
      </c>
      <c r="J131" s="143">
        <v>2.8199999999999999E-2</v>
      </c>
      <c r="K131" s="143">
        <v>2.8199999999999999E-2</v>
      </c>
      <c r="L131" s="143">
        <v>2.8199999999999999E-2</v>
      </c>
      <c r="M131" s="143">
        <v>2.8199999999999999E-2</v>
      </c>
      <c r="N131" s="143">
        <v>2.8199999999999999E-2</v>
      </c>
      <c r="O131" s="143">
        <v>2.8199999999999999E-2</v>
      </c>
      <c r="P131" s="143">
        <v>2.8199999999999999E-2</v>
      </c>
      <c r="Q131" s="143">
        <v>2.8199999999999999E-2</v>
      </c>
      <c r="R131" s="143">
        <v>2.8199999999999999E-2</v>
      </c>
      <c r="S131" s="143">
        <v>2.8199999999999999E-2</v>
      </c>
      <c r="T131" s="143">
        <v>2.8199999999999999E-2</v>
      </c>
      <c r="U131" s="143">
        <v>2.8199999999999999E-2</v>
      </c>
      <c r="V131" s="143">
        <v>2.8199999999999999E-2</v>
      </c>
      <c r="W131" s="143">
        <v>2.8199999999999999E-2</v>
      </c>
      <c r="X131" s="143">
        <v>2.8199999999999999E-2</v>
      </c>
    </row>
    <row r="132" spans="1:24" x14ac:dyDescent="0.5">
      <c r="A132" s="113" t="s">
        <v>255</v>
      </c>
      <c r="B132" s="113" t="s">
        <v>573</v>
      </c>
      <c r="C132" s="143">
        <v>2.8199999999999999E-2</v>
      </c>
      <c r="D132" s="143">
        <v>2.8199999999999999E-2</v>
      </c>
      <c r="E132" s="143">
        <v>2.8199999999999999E-2</v>
      </c>
      <c r="F132" s="143">
        <v>2.8199999999999999E-2</v>
      </c>
      <c r="G132" s="143">
        <v>2.8199999999999999E-2</v>
      </c>
      <c r="H132" s="143">
        <v>2.8199999999999999E-2</v>
      </c>
      <c r="I132" s="143">
        <v>2.8199999999999999E-2</v>
      </c>
      <c r="J132" s="143">
        <v>2.8199999999999999E-2</v>
      </c>
      <c r="K132" s="143">
        <v>2.8199999999999999E-2</v>
      </c>
      <c r="L132" s="143">
        <v>2.8199999999999999E-2</v>
      </c>
      <c r="M132" s="143">
        <v>2.8199999999999999E-2</v>
      </c>
      <c r="N132" s="143">
        <v>2.8199999999999999E-2</v>
      </c>
      <c r="O132" s="143">
        <v>2.8199999999999999E-2</v>
      </c>
      <c r="P132" s="143">
        <v>2.8199999999999999E-2</v>
      </c>
      <c r="Q132" s="143">
        <v>2.8199999999999999E-2</v>
      </c>
      <c r="R132" s="143">
        <v>2.8199999999999999E-2</v>
      </c>
      <c r="S132" s="143">
        <v>2.8199999999999999E-2</v>
      </c>
      <c r="T132" s="143">
        <v>2.8199999999999999E-2</v>
      </c>
      <c r="U132" s="143">
        <v>2.8199999999999999E-2</v>
      </c>
      <c r="V132" s="143">
        <v>2.8199999999999999E-2</v>
      </c>
      <c r="W132" s="143">
        <v>2.8199999999999999E-2</v>
      </c>
      <c r="X132" s="143">
        <v>2.8199999999999999E-2</v>
      </c>
    </row>
    <row r="133" spans="1:24" x14ac:dyDescent="0.5">
      <c r="A133" s="113" t="s">
        <v>256</v>
      </c>
      <c r="B133" s="113" t="s">
        <v>574</v>
      </c>
      <c r="C133" s="143">
        <v>2.8199999999999999E-2</v>
      </c>
      <c r="D133" s="143">
        <v>2.8199999999999999E-2</v>
      </c>
      <c r="E133" s="143">
        <v>2.8199999999999999E-2</v>
      </c>
      <c r="F133" s="143">
        <v>2.8199999999999999E-2</v>
      </c>
      <c r="G133" s="143">
        <v>2.8199999999999999E-2</v>
      </c>
      <c r="H133" s="143">
        <v>2.8199999999999999E-2</v>
      </c>
      <c r="I133" s="143">
        <v>2.8199999999999999E-2</v>
      </c>
      <c r="J133" s="143">
        <v>2.8199999999999999E-2</v>
      </c>
      <c r="K133" s="143">
        <v>2.8199999999999999E-2</v>
      </c>
      <c r="L133" s="143">
        <v>2.8199999999999999E-2</v>
      </c>
      <c r="M133" s="143">
        <v>2.8199999999999999E-2</v>
      </c>
      <c r="N133" s="143">
        <v>2.8199999999999999E-2</v>
      </c>
      <c r="O133" s="143">
        <v>2.8199999999999999E-2</v>
      </c>
      <c r="P133" s="143">
        <v>2.8199999999999999E-2</v>
      </c>
      <c r="Q133" s="143">
        <v>2.8199999999999999E-2</v>
      </c>
      <c r="R133" s="143">
        <v>2.8199999999999999E-2</v>
      </c>
      <c r="S133" s="143">
        <v>2.8199999999999999E-2</v>
      </c>
      <c r="T133" s="143">
        <v>2.8199999999999999E-2</v>
      </c>
      <c r="U133" s="143">
        <v>2.8199999999999999E-2</v>
      </c>
      <c r="V133" s="143">
        <v>2.8199999999999999E-2</v>
      </c>
      <c r="W133" s="143">
        <v>2.8199999999999999E-2</v>
      </c>
      <c r="X133" s="143">
        <v>2.8199999999999999E-2</v>
      </c>
    </row>
    <row r="134" spans="1:24" x14ac:dyDescent="0.5">
      <c r="A134" s="113" t="s">
        <v>257</v>
      </c>
      <c r="B134" s="113" t="s">
        <v>575</v>
      </c>
      <c r="C134" s="143">
        <v>2.8199999999999999E-2</v>
      </c>
      <c r="D134" s="143">
        <v>2.8199999999999999E-2</v>
      </c>
      <c r="E134" s="143">
        <v>2.8199999999999999E-2</v>
      </c>
      <c r="F134" s="143">
        <v>2.8199999999999999E-2</v>
      </c>
      <c r="G134" s="143">
        <v>2.8199999999999999E-2</v>
      </c>
      <c r="H134" s="143">
        <v>2.8199999999999999E-2</v>
      </c>
      <c r="I134" s="143">
        <v>2.8199999999999999E-2</v>
      </c>
      <c r="J134" s="143">
        <v>2.8199999999999999E-2</v>
      </c>
      <c r="K134" s="143">
        <v>2.8199999999999999E-2</v>
      </c>
      <c r="L134" s="143">
        <v>2.8199999999999999E-2</v>
      </c>
      <c r="M134" s="143">
        <v>2.8199999999999999E-2</v>
      </c>
      <c r="N134" s="143">
        <v>2.8199999999999999E-2</v>
      </c>
      <c r="O134" s="143">
        <v>2.8199999999999999E-2</v>
      </c>
      <c r="P134" s="143">
        <v>2.8199999999999999E-2</v>
      </c>
      <c r="Q134" s="143">
        <v>2.8199999999999999E-2</v>
      </c>
      <c r="R134" s="143">
        <v>2.8199999999999999E-2</v>
      </c>
      <c r="S134" s="143">
        <v>2.8199999999999999E-2</v>
      </c>
      <c r="T134" s="143">
        <v>2.8199999999999999E-2</v>
      </c>
      <c r="U134" s="143">
        <v>2.8199999999999999E-2</v>
      </c>
      <c r="V134" s="143">
        <v>2.8199999999999999E-2</v>
      </c>
      <c r="W134" s="143">
        <v>2.8199999999999999E-2</v>
      </c>
      <c r="X134" s="143">
        <v>2.8199999999999999E-2</v>
      </c>
    </row>
    <row r="135" spans="1:24" x14ac:dyDescent="0.5">
      <c r="A135" s="113" t="s">
        <v>258</v>
      </c>
      <c r="B135" s="113" t="s">
        <v>576</v>
      </c>
      <c r="C135" s="143">
        <v>2.8199999999999999E-2</v>
      </c>
      <c r="D135" s="143">
        <v>2.8199999999999999E-2</v>
      </c>
      <c r="E135" s="143">
        <v>2.8199999999999999E-2</v>
      </c>
      <c r="F135" s="143">
        <v>2.8199999999999999E-2</v>
      </c>
      <c r="G135" s="143">
        <v>2.8199999999999999E-2</v>
      </c>
      <c r="H135" s="143">
        <v>2.8199999999999999E-2</v>
      </c>
      <c r="I135" s="143">
        <v>2.8199999999999999E-2</v>
      </c>
      <c r="J135" s="143">
        <v>2.8199999999999999E-2</v>
      </c>
      <c r="K135" s="143">
        <v>2.8199999999999999E-2</v>
      </c>
      <c r="L135" s="143">
        <v>2.8199999999999999E-2</v>
      </c>
      <c r="M135" s="143">
        <v>2.8199999999999999E-2</v>
      </c>
      <c r="N135" s="143">
        <v>2.8199999999999999E-2</v>
      </c>
      <c r="O135" s="143">
        <v>2.8199999999999999E-2</v>
      </c>
      <c r="P135" s="143">
        <v>2.8199999999999999E-2</v>
      </c>
      <c r="Q135" s="143">
        <v>2.8199999999999999E-2</v>
      </c>
      <c r="R135" s="143">
        <v>2.8199999999999999E-2</v>
      </c>
      <c r="S135" s="143">
        <v>2.8199999999999999E-2</v>
      </c>
      <c r="T135" s="143">
        <v>2.8199999999999999E-2</v>
      </c>
      <c r="U135" s="143">
        <v>2.8199999999999999E-2</v>
      </c>
      <c r="V135" s="143">
        <v>2.8199999999999999E-2</v>
      </c>
      <c r="W135" s="143">
        <v>2.8199999999999999E-2</v>
      </c>
      <c r="X135" s="143">
        <v>2.8199999999999999E-2</v>
      </c>
    </row>
    <row r="136" spans="1:24" x14ac:dyDescent="0.5">
      <c r="A136" s="113" t="s">
        <v>259</v>
      </c>
      <c r="B136" s="113" t="s">
        <v>577</v>
      </c>
      <c r="C136" s="143">
        <v>2.8199999999999999E-2</v>
      </c>
      <c r="D136" s="143">
        <v>2.8199999999999999E-2</v>
      </c>
      <c r="E136" s="143">
        <v>2.8199999999999999E-2</v>
      </c>
      <c r="F136" s="143">
        <v>2.8199999999999999E-2</v>
      </c>
      <c r="G136" s="143">
        <v>2.8199999999999999E-2</v>
      </c>
      <c r="H136" s="143">
        <v>2.8199999999999999E-2</v>
      </c>
      <c r="I136" s="143">
        <v>2.8199999999999999E-2</v>
      </c>
      <c r="J136" s="143">
        <v>2.8199999999999999E-2</v>
      </c>
      <c r="K136" s="143">
        <v>2.8199999999999999E-2</v>
      </c>
      <c r="L136" s="143">
        <v>2.8199999999999999E-2</v>
      </c>
      <c r="M136" s="143">
        <v>2.8199999999999999E-2</v>
      </c>
      <c r="N136" s="143">
        <v>2.8199999999999999E-2</v>
      </c>
      <c r="O136" s="143">
        <v>2.8199999999999999E-2</v>
      </c>
      <c r="P136" s="143">
        <v>2.8199999999999999E-2</v>
      </c>
      <c r="Q136" s="143">
        <v>2.8199999999999999E-2</v>
      </c>
      <c r="R136" s="143">
        <v>2.8199999999999999E-2</v>
      </c>
      <c r="S136" s="143">
        <v>2.8199999999999999E-2</v>
      </c>
      <c r="T136" s="143">
        <v>2.8199999999999999E-2</v>
      </c>
      <c r="U136" s="143">
        <v>2.8199999999999999E-2</v>
      </c>
      <c r="V136" s="143">
        <v>2.8199999999999999E-2</v>
      </c>
      <c r="W136" s="143">
        <v>2.8199999999999999E-2</v>
      </c>
      <c r="X136" s="143">
        <v>2.8199999999999999E-2</v>
      </c>
    </row>
    <row r="137" spans="1:24" x14ac:dyDescent="0.5">
      <c r="A137" s="113" t="s">
        <v>260</v>
      </c>
      <c r="B137" s="113" t="s">
        <v>578</v>
      </c>
      <c r="C137" s="143">
        <v>2.8199999999999999E-2</v>
      </c>
      <c r="D137" s="143">
        <v>2.8199999999999999E-2</v>
      </c>
      <c r="E137" s="143">
        <v>2.8199999999999999E-2</v>
      </c>
      <c r="F137" s="143">
        <v>2.8199999999999999E-2</v>
      </c>
      <c r="G137" s="143">
        <v>2.8199999999999999E-2</v>
      </c>
      <c r="H137" s="143">
        <v>2.8199999999999999E-2</v>
      </c>
      <c r="I137" s="143">
        <v>2.8199999999999999E-2</v>
      </c>
      <c r="J137" s="143">
        <v>2.8199999999999999E-2</v>
      </c>
      <c r="K137" s="143">
        <v>2.8199999999999999E-2</v>
      </c>
      <c r="L137" s="143">
        <v>2.8199999999999999E-2</v>
      </c>
      <c r="M137" s="143">
        <v>2.8199999999999999E-2</v>
      </c>
      <c r="N137" s="143">
        <v>2.8199999999999999E-2</v>
      </c>
      <c r="O137" s="143">
        <v>2.8199999999999999E-2</v>
      </c>
      <c r="P137" s="143">
        <v>2.8199999999999999E-2</v>
      </c>
      <c r="Q137" s="143">
        <v>2.8199999999999999E-2</v>
      </c>
      <c r="R137" s="143">
        <v>2.8199999999999999E-2</v>
      </c>
      <c r="S137" s="143">
        <v>2.8199999999999999E-2</v>
      </c>
      <c r="T137" s="143">
        <v>2.8199999999999999E-2</v>
      </c>
      <c r="U137" s="143">
        <v>2.8199999999999999E-2</v>
      </c>
      <c r="V137" s="143">
        <v>2.8199999999999999E-2</v>
      </c>
      <c r="W137" s="143">
        <v>2.8199999999999999E-2</v>
      </c>
      <c r="X137" s="143">
        <v>2.8199999999999999E-2</v>
      </c>
    </row>
    <row r="138" spans="1:24" x14ac:dyDescent="0.5">
      <c r="A138" s="113" t="s">
        <v>261</v>
      </c>
      <c r="B138" s="113" t="s">
        <v>579</v>
      </c>
      <c r="C138" s="143">
        <v>2.8199999999999999E-2</v>
      </c>
      <c r="D138" s="143">
        <v>2.8199999999999999E-2</v>
      </c>
      <c r="E138" s="143">
        <v>2.8199999999999999E-2</v>
      </c>
      <c r="F138" s="143">
        <v>2.8199999999999999E-2</v>
      </c>
      <c r="G138" s="143">
        <v>2.8199999999999999E-2</v>
      </c>
      <c r="H138" s="143">
        <v>2.8199999999999999E-2</v>
      </c>
      <c r="I138" s="143">
        <v>2.8199999999999999E-2</v>
      </c>
      <c r="J138" s="143">
        <v>2.8199999999999999E-2</v>
      </c>
      <c r="K138" s="143">
        <v>2.8199999999999999E-2</v>
      </c>
      <c r="L138" s="143">
        <v>2.8199999999999999E-2</v>
      </c>
      <c r="M138" s="143">
        <v>2.8199999999999999E-2</v>
      </c>
      <c r="N138" s="143">
        <v>2.8199999999999999E-2</v>
      </c>
      <c r="O138" s="143">
        <v>2.8199999999999999E-2</v>
      </c>
      <c r="P138" s="143">
        <v>2.8199999999999999E-2</v>
      </c>
      <c r="Q138" s="143">
        <v>2.8199999999999999E-2</v>
      </c>
      <c r="R138" s="143">
        <v>2.8199999999999999E-2</v>
      </c>
      <c r="S138" s="143">
        <v>2.8199999999999999E-2</v>
      </c>
      <c r="T138" s="143">
        <v>2.8199999999999999E-2</v>
      </c>
      <c r="U138" s="143">
        <v>2.8199999999999999E-2</v>
      </c>
      <c r="V138" s="143">
        <v>2.8199999999999999E-2</v>
      </c>
      <c r="W138" s="143">
        <v>2.8199999999999999E-2</v>
      </c>
      <c r="X138" s="143">
        <v>2.8199999999999999E-2</v>
      </c>
    </row>
    <row r="139" spans="1:24" x14ac:dyDescent="0.5">
      <c r="A139" s="113" t="s">
        <v>262</v>
      </c>
      <c r="B139" s="113" t="s">
        <v>580</v>
      </c>
      <c r="C139" s="143">
        <v>2.8199999999999999E-2</v>
      </c>
      <c r="D139" s="143">
        <v>2.8199999999999999E-2</v>
      </c>
      <c r="E139" s="143">
        <v>2.8199999999999999E-2</v>
      </c>
      <c r="F139" s="143">
        <v>2.8199999999999999E-2</v>
      </c>
      <c r="G139" s="143">
        <v>2.8199999999999999E-2</v>
      </c>
      <c r="H139" s="143">
        <v>2.8199999999999999E-2</v>
      </c>
      <c r="I139" s="143">
        <v>2.8199999999999999E-2</v>
      </c>
      <c r="J139" s="143">
        <v>2.8199999999999999E-2</v>
      </c>
      <c r="K139" s="143">
        <v>2.8199999999999999E-2</v>
      </c>
      <c r="L139" s="143">
        <v>2.8199999999999999E-2</v>
      </c>
      <c r="M139" s="143">
        <v>2.8199999999999999E-2</v>
      </c>
      <c r="N139" s="143">
        <v>2.8199999999999999E-2</v>
      </c>
      <c r="O139" s="143">
        <v>2.8199999999999999E-2</v>
      </c>
      <c r="P139" s="143">
        <v>2.8199999999999999E-2</v>
      </c>
      <c r="Q139" s="143">
        <v>2.8199999999999999E-2</v>
      </c>
      <c r="R139" s="143">
        <v>2.8199999999999999E-2</v>
      </c>
      <c r="S139" s="143">
        <v>2.8199999999999999E-2</v>
      </c>
      <c r="T139" s="143">
        <v>2.8199999999999999E-2</v>
      </c>
      <c r="U139" s="143">
        <v>2.8199999999999999E-2</v>
      </c>
      <c r="V139" s="143">
        <v>2.8199999999999999E-2</v>
      </c>
      <c r="W139" s="143">
        <v>2.8199999999999999E-2</v>
      </c>
      <c r="X139" s="143">
        <v>2.8199999999999999E-2</v>
      </c>
    </row>
    <row r="140" spans="1:24" x14ac:dyDescent="0.5">
      <c r="A140" s="113" t="s">
        <v>334</v>
      </c>
      <c r="B140" s="113" t="s">
        <v>581</v>
      </c>
      <c r="C140" s="143">
        <v>2.8199999999999999E-2</v>
      </c>
      <c r="D140" s="143">
        <v>2.8199999999999999E-2</v>
      </c>
      <c r="E140" s="143">
        <v>2.8199999999999999E-2</v>
      </c>
      <c r="F140" s="143">
        <v>2.8199999999999999E-2</v>
      </c>
      <c r="G140" s="143">
        <v>2.8199999999999999E-2</v>
      </c>
      <c r="H140" s="143">
        <v>2.8199999999999999E-2</v>
      </c>
      <c r="I140" s="143">
        <v>2.8199999999999999E-2</v>
      </c>
      <c r="J140" s="143">
        <v>2.8199999999999999E-2</v>
      </c>
      <c r="K140" s="143">
        <v>2.8199999999999999E-2</v>
      </c>
      <c r="L140" s="143">
        <v>2.8199999999999999E-2</v>
      </c>
      <c r="M140" s="143">
        <v>2.8199999999999999E-2</v>
      </c>
      <c r="N140" s="143">
        <v>2.8199999999999999E-2</v>
      </c>
      <c r="O140" s="143">
        <v>2.8199999999999999E-2</v>
      </c>
      <c r="P140" s="143">
        <v>2.8199999999999999E-2</v>
      </c>
      <c r="Q140" s="143">
        <v>2.8199999999999999E-2</v>
      </c>
      <c r="R140" s="143">
        <v>2.8199999999999999E-2</v>
      </c>
      <c r="S140" s="143">
        <v>2.8199999999999999E-2</v>
      </c>
      <c r="T140" s="143">
        <v>2.8199999999999999E-2</v>
      </c>
      <c r="U140" s="143">
        <v>2.8199999999999999E-2</v>
      </c>
      <c r="V140" s="143">
        <v>2.8199999999999999E-2</v>
      </c>
      <c r="W140" s="143">
        <v>2.8199999999999999E-2</v>
      </c>
      <c r="X140" s="143">
        <v>2.8199999999999999E-2</v>
      </c>
    </row>
    <row r="141" spans="1:24" x14ac:dyDescent="0.5">
      <c r="A141" s="113" t="s">
        <v>335</v>
      </c>
      <c r="B141" s="113" t="s">
        <v>582</v>
      </c>
      <c r="C141" s="143">
        <v>2.8199999999999999E-2</v>
      </c>
      <c r="D141" s="143">
        <v>2.8199999999999999E-2</v>
      </c>
      <c r="E141" s="143">
        <v>2.8199999999999999E-2</v>
      </c>
      <c r="F141" s="143">
        <v>2.8199999999999999E-2</v>
      </c>
      <c r="G141" s="143">
        <v>2.8199999999999999E-2</v>
      </c>
      <c r="H141" s="143">
        <v>2.8199999999999999E-2</v>
      </c>
      <c r="I141" s="143">
        <v>2.8199999999999999E-2</v>
      </c>
      <c r="J141" s="143">
        <v>2.8199999999999999E-2</v>
      </c>
      <c r="K141" s="143">
        <v>2.8199999999999999E-2</v>
      </c>
      <c r="L141" s="143">
        <v>2.8199999999999999E-2</v>
      </c>
      <c r="M141" s="143">
        <v>2.8199999999999999E-2</v>
      </c>
      <c r="N141" s="143">
        <v>2.8199999999999999E-2</v>
      </c>
      <c r="O141" s="143">
        <v>2.8199999999999999E-2</v>
      </c>
      <c r="P141" s="143">
        <v>2.8199999999999999E-2</v>
      </c>
      <c r="Q141" s="143">
        <v>2.8199999999999999E-2</v>
      </c>
      <c r="R141" s="143">
        <v>2.8199999999999999E-2</v>
      </c>
      <c r="S141" s="143">
        <v>2.8199999999999999E-2</v>
      </c>
      <c r="T141" s="143">
        <v>2.8199999999999999E-2</v>
      </c>
      <c r="U141" s="143">
        <v>2.8199999999999999E-2</v>
      </c>
      <c r="V141" s="143">
        <v>2.8199999999999999E-2</v>
      </c>
      <c r="W141" s="143">
        <v>2.8199999999999999E-2</v>
      </c>
      <c r="X141" s="143">
        <v>2.8199999999999999E-2</v>
      </c>
    </row>
    <row r="142" spans="1:24" x14ac:dyDescent="0.5">
      <c r="A142" s="113" t="s">
        <v>336</v>
      </c>
      <c r="B142" s="113" t="s">
        <v>583</v>
      </c>
      <c r="C142" s="143">
        <v>2.8199999999999999E-2</v>
      </c>
      <c r="D142" s="143">
        <v>2.8199999999999999E-2</v>
      </c>
      <c r="E142" s="143">
        <v>2.8199999999999999E-2</v>
      </c>
      <c r="F142" s="143">
        <v>2.8199999999999999E-2</v>
      </c>
      <c r="G142" s="143">
        <v>2.8199999999999999E-2</v>
      </c>
      <c r="H142" s="143">
        <v>2.8199999999999999E-2</v>
      </c>
      <c r="I142" s="143">
        <v>2.8199999999999999E-2</v>
      </c>
      <c r="J142" s="143">
        <v>2.8199999999999999E-2</v>
      </c>
      <c r="K142" s="143">
        <v>2.8199999999999999E-2</v>
      </c>
      <c r="L142" s="143">
        <v>2.8199999999999999E-2</v>
      </c>
      <c r="M142" s="143">
        <v>2.8199999999999999E-2</v>
      </c>
      <c r="N142" s="143">
        <v>2.8199999999999999E-2</v>
      </c>
      <c r="O142" s="143">
        <v>2.8199999999999999E-2</v>
      </c>
      <c r="P142" s="143">
        <v>2.8199999999999999E-2</v>
      </c>
      <c r="Q142" s="143">
        <v>2.8199999999999999E-2</v>
      </c>
      <c r="R142" s="143">
        <v>2.8199999999999999E-2</v>
      </c>
      <c r="S142" s="143">
        <v>2.8199999999999999E-2</v>
      </c>
      <c r="T142" s="143">
        <v>2.8199999999999999E-2</v>
      </c>
      <c r="U142" s="143">
        <v>2.8199999999999999E-2</v>
      </c>
      <c r="V142" s="143">
        <v>2.8199999999999999E-2</v>
      </c>
      <c r="W142" s="143">
        <v>2.8199999999999999E-2</v>
      </c>
      <c r="X142" s="143">
        <v>2.8199999999999999E-2</v>
      </c>
    </row>
    <row r="143" spans="1:24" x14ac:dyDescent="0.5">
      <c r="A143" s="113" t="s">
        <v>263</v>
      </c>
      <c r="B143" s="113" t="s">
        <v>584</v>
      </c>
      <c r="C143" s="143">
        <v>2.8199999999999999E-2</v>
      </c>
      <c r="D143" s="143">
        <v>2.8199999999999999E-2</v>
      </c>
      <c r="E143" s="143">
        <v>2.8199999999999999E-2</v>
      </c>
      <c r="F143" s="143">
        <v>2.8199999999999999E-2</v>
      </c>
      <c r="G143" s="143">
        <v>2.8199999999999999E-2</v>
      </c>
      <c r="H143" s="143">
        <v>2.8199999999999999E-2</v>
      </c>
      <c r="I143" s="143">
        <v>2.8199999999999999E-2</v>
      </c>
      <c r="J143" s="143">
        <v>2.8199999999999999E-2</v>
      </c>
      <c r="K143" s="143">
        <v>2.8199999999999999E-2</v>
      </c>
      <c r="L143" s="143">
        <v>2.8199999999999999E-2</v>
      </c>
      <c r="M143" s="143">
        <v>2.8199999999999999E-2</v>
      </c>
      <c r="N143" s="143">
        <v>2.8199999999999999E-2</v>
      </c>
      <c r="O143" s="143">
        <v>2.8199999999999999E-2</v>
      </c>
      <c r="P143" s="143">
        <v>2.8199999999999999E-2</v>
      </c>
      <c r="Q143" s="143">
        <v>2.8199999999999999E-2</v>
      </c>
      <c r="R143" s="143">
        <v>2.8199999999999999E-2</v>
      </c>
      <c r="S143" s="143">
        <v>2.8199999999999999E-2</v>
      </c>
      <c r="T143" s="143">
        <v>2.8199999999999999E-2</v>
      </c>
      <c r="U143" s="143">
        <v>2.8199999999999999E-2</v>
      </c>
      <c r="V143" s="143">
        <v>2.8199999999999999E-2</v>
      </c>
      <c r="W143" s="143">
        <v>2.8199999999999999E-2</v>
      </c>
      <c r="X143" s="143">
        <v>2.8199999999999999E-2</v>
      </c>
    </row>
    <row r="144" spans="1:24" x14ac:dyDescent="0.5">
      <c r="A144" s="113" t="s">
        <v>264</v>
      </c>
      <c r="B144" s="113" t="s">
        <v>585</v>
      </c>
      <c r="C144" s="143">
        <v>2.8199999999999999E-2</v>
      </c>
      <c r="D144" s="143">
        <v>2.8199999999999999E-2</v>
      </c>
      <c r="E144" s="143">
        <v>2.8199999999999999E-2</v>
      </c>
      <c r="F144" s="143">
        <v>2.8199999999999999E-2</v>
      </c>
      <c r="G144" s="143">
        <v>2.8199999999999999E-2</v>
      </c>
      <c r="H144" s="143">
        <v>2.8199999999999999E-2</v>
      </c>
      <c r="I144" s="143">
        <v>2.8199999999999999E-2</v>
      </c>
      <c r="J144" s="143">
        <v>2.8199999999999999E-2</v>
      </c>
      <c r="K144" s="143">
        <v>2.8199999999999999E-2</v>
      </c>
      <c r="L144" s="143">
        <v>2.8199999999999999E-2</v>
      </c>
      <c r="M144" s="143">
        <v>2.8199999999999999E-2</v>
      </c>
      <c r="N144" s="143">
        <v>2.8199999999999999E-2</v>
      </c>
      <c r="O144" s="143">
        <v>2.8199999999999999E-2</v>
      </c>
      <c r="P144" s="143">
        <v>2.8199999999999999E-2</v>
      </c>
      <c r="Q144" s="143">
        <v>2.8199999999999999E-2</v>
      </c>
      <c r="R144" s="143">
        <v>2.8199999999999999E-2</v>
      </c>
      <c r="S144" s="143">
        <v>2.8199999999999999E-2</v>
      </c>
      <c r="T144" s="143">
        <v>2.8199999999999999E-2</v>
      </c>
      <c r="U144" s="143">
        <v>2.8199999999999999E-2</v>
      </c>
      <c r="V144" s="143">
        <v>2.8199999999999999E-2</v>
      </c>
      <c r="W144" s="143">
        <v>2.8199999999999999E-2</v>
      </c>
      <c r="X144" s="143">
        <v>2.8199999999999999E-2</v>
      </c>
    </row>
    <row r="145" spans="1:24" x14ac:dyDescent="0.5">
      <c r="A145" s="113" t="s">
        <v>265</v>
      </c>
      <c r="B145" s="113" t="s">
        <v>586</v>
      </c>
      <c r="C145" s="143">
        <v>2.8199999999999999E-2</v>
      </c>
      <c r="D145" s="143">
        <v>2.8199999999999999E-2</v>
      </c>
      <c r="E145" s="143">
        <v>2.8199999999999999E-2</v>
      </c>
      <c r="F145" s="143">
        <v>2.8199999999999999E-2</v>
      </c>
      <c r="G145" s="143">
        <v>2.8199999999999999E-2</v>
      </c>
      <c r="H145" s="143">
        <v>2.8199999999999999E-2</v>
      </c>
      <c r="I145" s="143">
        <v>2.8199999999999999E-2</v>
      </c>
      <c r="J145" s="143">
        <v>2.8199999999999999E-2</v>
      </c>
      <c r="K145" s="143">
        <v>2.8199999999999999E-2</v>
      </c>
      <c r="L145" s="143">
        <v>2.8199999999999999E-2</v>
      </c>
      <c r="M145" s="143">
        <v>2.8199999999999999E-2</v>
      </c>
      <c r="N145" s="143">
        <v>2.8199999999999999E-2</v>
      </c>
      <c r="O145" s="143">
        <v>2.8199999999999999E-2</v>
      </c>
      <c r="P145" s="143">
        <v>2.8199999999999999E-2</v>
      </c>
      <c r="Q145" s="143">
        <v>2.8199999999999999E-2</v>
      </c>
      <c r="R145" s="143">
        <v>2.8199999999999999E-2</v>
      </c>
      <c r="S145" s="143">
        <v>2.8199999999999999E-2</v>
      </c>
      <c r="T145" s="143">
        <v>2.8199999999999999E-2</v>
      </c>
      <c r="U145" s="143">
        <v>2.8199999999999999E-2</v>
      </c>
      <c r="V145" s="143">
        <v>2.8199999999999999E-2</v>
      </c>
      <c r="W145" s="143">
        <v>2.8199999999999999E-2</v>
      </c>
      <c r="X145" s="143">
        <v>2.8199999999999999E-2</v>
      </c>
    </row>
    <row r="146" spans="1:24" x14ac:dyDescent="0.5">
      <c r="A146" s="113" t="s">
        <v>266</v>
      </c>
      <c r="B146" s="113" t="s">
        <v>587</v>
      </c>
      <c r="C146" s="143">
        <v>2.8199999999999999E-2</v>
      </c>
      <c r="D146" s="143">
        <v>2.8199999999999999E-2</v>
      </c>
      <c r="E146" s="143">
        <v>2.8199999999999999E-2</v>
      </c>
      <c r="F146" s="143">
        <v>2.8199999999999999E-2</v>
      </c>
      <c r="G146" s="143">
        <v>2.8199999999999999E-2</v>
      </c>
      <c r="H146" s="143">
        <v>2.8199999999999999E-2</v>
      </c>
      <c r="I146" s="143">
        <v>2.8199999999999999E-2</v>
      </c>
      <c r="J146" s="143">
        <v>2.8199999999999999E-2</v>
      </c>
      <c r="K146" s="143">
        <v>2.8199999999999999E-2</v>
      </c>
      <c r="L146" s="143">
        <v>2.8199999999999999E-2</v>
      </c>
      <c r="M146" s="143">
        <v>2.8199999999999999E-2</v>
      </c>
      <c r="N146" s="143">
        <v>2.8199999999999999E-2</v>
      </c>
      <c r="O146" s="143">
        <v>2.8199999999999999E-2</v>
      </c>
      <c r="P146" s="143">
        <v>2.8199999999999999E-2</v>
      </c>
      <c r="Q146" s="143">
        <v>2.8199999999999999E-2</v>
      </c>
      <c r="R146" s="143">
        <v>2.8199999999999999E-2</v>
      </c>
      <c r="S146" s="143">
        <v>2.8199999999999999E-2</v>
      </c>
      <c r="T146" s="143">
        <v>2.8199999999999999E-2</v>
      </c>
      <c r="U146" s="143">
        <v>2.8199999999999999E-2</v>
      </c>
      <c r="V146" s="143">
        <v>2.8199999999999999E-2</v>
      </c>
      <c r="W146" s="143">
        <v>2.8199999999999999E-2</v>
      </c>
      <c r="X146" s="143">
        <v>2.8199999999999999E-2</v>
      </c>
    </row>
    <row r="147" spans="1:24" x14ac:dyDescent="0.5">
      <c r="A147" s="113" t="s">
        <v>267</v>
      </c>
      <c r="B147" s="113" t="s">
        <v>588</v>
      </c>
      <c r="C147" s="143">
        <v>2.8199999999999999E-2</v>
      </c>
      <c r="D147" s="143">
        <v>2.8199999999999999E-2</v>
      </c>
      <c r="E147" s="143">
        <v>2.8199999999999999E-2</v>
      </c>
      <c r="F147" s="143">
        <v>2.8199999999999999E-2</v>
      </c>
      <c r="G147" s="143">
        <v>2.8199999999999999E-2</v>
      </c>
      <c r="H147" s="143">
        <v>2.8199999999999999E-2</v>
      </c>
      <c r="I147" s="143">
        <v>2.8199999999999999E-2</v>
      </c>
      <c r="J147" s="143">
        <v>2.8199999999999999E-2</v>
      </c>
      <c r="K147" s="143">
        <v>2.8199999999999999E-2</v>
      </c>
      <c r="L147" s="143">
        <v>2.8199999999999999E-2</v>
      </c>
      <c r="M147" s="143">
        <v>2.8199999999999999E-2</v>
      </c>
      <c r="N147" s="143">
        <v>2.8199999999999999E-2</v>
      </c>
      <c r="O147" s="143">
        <v>2.8199999999999999E-2</v>
      </c>
      <c r="P147" s="143">
        <v>2.8199999999999999E-2</v>
      </c>
      <c r="Q147" s="143">
        <v>2.8199999999999999E-2</v>
      </c>
      <c r="R147" s="143">
        <v>2.8199999999999999E-2</v>
      </c>
      <c r="S147" s="143">
        <v>2.8199999999999999E-2</v>
      </c>
      <c r="T147" s="143">
        <v>2.8199999999999999E-2</v>
      </c>
      <c r="U147" s="143">
        <v>2.8199999999999999E-2</v>
      </c>
      <c r="V147" s="143">
        <v>2.8199999999999999E-2</v>
      </c>
      <c r="W147" s="143">
        <v>2.8199999999999999E-2</v>
      </c>
      <c r="X147" s="143">
        <v>2.8199999999999999E-2</v>
      </c>
    </row>
    <row r="148" spans="1:24" x14ac:dyDescent="0.5">
      <c r="A148" s="113" t="s">
        <v>268</v>
      </c>
      <c r="B148" s="113" t="s">
        <v>589</v>
      </c>
      <c r="C148" s="143">
        <v>2.8199999999999999E-2</v>
      </c>
      <c r="D148" s="143">
        <v>2.8199999999999999E-2</v>
      </c>
      <c r="E148" s="143">
        <v>2.8199999999999999E-2</v>
      </c>
      <c r="F148" s="143">
        <v>2.8199999999999999E-2</v>
      </c>
      <c r="G148" s="143">
        <v>2.8199999999999999E-2</v>
      </c>
      <c r="H148" s="143">
        <v>2.8199999999999999E-2</v>
      </c>
      <c r="I148" s="143">
        <v>2.8199999999999999E-2</v>
      </c>
      <c r="J148" s="143">
        <v>2.8199999999999999E-2</v>
      </c>
      <c r="K148" s="143">
        <v>2.8199999999999999E-2</v>
      </c>
      <c r="L148" s="143">
        <v>2.8199999999999999E-2</v>
      </c>
      <c r="M148" s="143">
        <v>2.8199999999999999E-2</v>
      </c>
      <c r="N148" s="143">
        <v>2.8199999999999999E-2</v>
      </c>
      <c r="O148" s="143">
        <v>2.8199999999999999E-2</v>
      </c>
      <c r="P148" s="143">
        <v>2.8199999999999999E-2</v>
      </c>
      <c r="Q148" s="143">
        <v>2.8199999999999999E-2</v>
      </c>
      <c r="R148" s="143">
        <v>2.8199999999999999E-2</v>
      </c>
      <c r="S148" s="143">
        <v>2.8199999999999999E-2</v>
      </c>
      <c r="T148" s="143">
        <v>2.8199999999999999E-2</v>
      </c>
      <c r="U148" s="143">
        <v>2.8199999999999999E-2</v>
      </c>
      <c r="V148" s="143">
        <v>2.8199999999999999E-2</v>
      </c>
      <c r="W148" s="143">
        <v>2.8199999999999999E-2</v>
      </c>
      <c r="X148" s="143">
        <v>2.8199999999999999E-2</v>
      </c>
    </row>
    <row r="149" spans="1:24" x14ac:dyDescent="0.5">
      <c r="A149" s="113" t="s">
        <v>269</v>
      </c>
      <c r="B149" s="113" t="s">
        <v>590</v>
      </c>
      <c r="C149" s="143">
        <v>2.8199999999999999E-2</v>
      </c>
      <c r="D149" s="143">
        <v>2.8199999999999999E-2</v>
      </c>
      <c r="E149" s="143">
        <v>2.8199999999999999E-2</v>
      </c>
      <c r="F149" s="143">
        <v>2.8199999999999999E-2</v>
      </c>
      <c r="G149" s="143">
        <v>2.8199999999999999E-2</v>
      </c>
      <c r="H149" s="143">
        <v>2.8199999999999999E-2</v>
      </c>
      <c r="I149" s="143">
        <v>2.8199999999999999E-2</v>
      </c>
      <c r="J149" s="143">
        <v>2.8199999999999999E-2</v>
      </c>
      <c r="K149" s="143">
        <v>2.8199999999999999E-2</v>
      </c>
      <c r="L149" s="143">
        <v>2.8199999999999999E-2</v>
      </c>
      <c r="M149" s="143">
        <v>2.8199999999999999E-2</v>
      </c>
      <c r="N149" s="143">
        <v>2.8199999999999999E-2</v>
      </c>
      <c r="O149" s="143">
        <v>2.8199999999999999E-2</v>
      </c>
      <c r="P149" s="143">
        <v>2.8199999999999999E-2</v>
      </c>
      <c r="Q149" s="143">
        <v>2.8199999999999999E-2</v>
      </c>
      <c r="R149" s="143">
        <v>2.8199999999999999E-2</v>
      </c>
      <c r="S149" s="143">
        <v>2.8199999999999999E-2</v>
      </c>
      <c r="T149" s="143">
        <v>2.8199999999999999E-2</v>
      </c>
      <c r="U149" s="143">
        <v>2.8199999999999999E-2</v>
      </c>
      <c r="V149" s="143">
        <v>2.8199999999999999E-2</v>
      </c>
      <c r="W149" s="143">
        <v>2.8199999999999999E-2</v>
      </c>
      <c r="X149" s="143">
        <v>2.8199999999999999E-2</v>
      </c>
    </row>
    <row r="150" spans="1:24" x14ac:dyDescent="0.5">
      <c r="A150" s="113" t="s">
        <v>270</v>
      </c>
      <c r="B150" s="113" t="s">
        <v>591</v>
      </c>
      <c r="C150" s="143">
        <v>2.8199999999999999E-2</v>
      </c>
      <c r="D150" s="143">
        <v>2.8199999999999999E-2</v>
      </c>
      <c r="E150" s="143">
        <v>2.8199999999999999E-2</v>
      </c>
      <c r="F150" s="143">
        <v>2.8199999999999999E-2</v>
      </c>
      <c r="G150" s="143">
        <v>2.8199999999999999E-2</v>
      </c>
      <c r="H150" s="143">
        <v>2.8199999999999999E-2</v>
      </c>
      <c r="I150" s="143">
        <v>2.8199999999999999E-2</v>
      </c>
      <c r="J150" s="143">
        <v>2.8199999999999999E-2</v>
      </c>
      <c r="K150" s="143">
        <v>2.8199999999999999E-2</v>
      </c>
      <c r="L150" s="143">
        <v>2.8199999999999999E-2</v>
      </c>
      <c r="M150" s="143">
        <v>2.8199999999999999E-2</v>
      </c>
      <c r="N150" s="143">
        <v>2.8199999999999999E-2</v>
      </c>
      <c r="O150" s="143">
        <v>2.8199999999999999E-2</v>
      </c>
      <c r="P150" s="143">
        <v>2.8199999999999999E-2</v>
      </c>
      <c r="Q150" s="143">
        <v>2.8199999999999999E-2</v>
      </c>
      <c r="R150" s="143">
        <v>2.8199999999999999E-2</v>
      </c>
      <c r="S150" s="143">
        <v>2.8199999999999999E-2</v>
      </c>
      <c r="T150" s="143">
        <v>2.8199999999999999E-2</v>
      </c>
      <c r="U150" s="143">
        <v>2.8199999999999999E-2</v>
      </c>
      <c r="V150" s="143">
        <v>2.8199999999999999E-2</v>
      </c>
      <c r="W150" s="143">
        <v>2.8199999999999999E-2</v>
      </c>
      <c r="X150" s="143">
        <v>2.8199999999999999E-2</v>
      </c>
    </row>
    <row r="151" spans="1:24" x14ac:dyDescent="0.5">
      <c r="A151" s="113" t="s">
        <v>271</v>
      </c>
      <c r="B151" s="113" t="s">
        <v>592</v>
      </c>
      <c r="C151" s="143">
        <v>2.8199999999999999E-2</v>
      </c>
      <c r="D151" s="143">
        <v>2.8199999999999999E-2</v>
      </c>
      <c r="E151" s="143">
        <v>2.8199999999999999E-2</v>
      </c>
      <c r="F151" s="143">
        <v>2.8199999999999999E-2</v>
      </c>
      <c r="G151" s="143">
        <v>2.8199999999999999E-2</v>
      </c>
      <c r="H151" s="143">
        <v>2.8199999999999999E-2</v>
      </c>
      <c r="I151" s="143">
        <v>2.8199999999999999E-2</v>
      </c>
      <c r="J151" s="143">
        <v>2.8199999999999999E-2</v>
      </c>
      <c r="K151" s="143">
        <v>2.8199999999999999E-2</v>
      </c>
      <c r="L151" s="143">
        <v>2.8199999999999999E-2</v>
      </c>
      <c r="M151" s="143">
        <v>2.8199999999999999E-2</v>
      </c>
      <c r="N151" s="143">
        <v>2.8199999999999999E-2</v>
      </c>
      <c r="O151" s="143">
        <v>2.8199999999999999E-2</v>
      </c>
      <c r="P151" s="143">
        <v>2.8199999999999999E-2</v>
      </c>
      <c r="Q151" s="143">
        <v>2.8199999999999999E-2</v>
      </c>
      <c r="R151" s="143">
        <v>2.8199999999999999E-2</v>
      </c>
      <c r="S151" s="143">
        <v>2.8199999999999999E-2</v>
      </c>
      <c r="T151" s="143">
        <v>2.8199999999999999E-2</v>
      </c>
      <c r="U151" s="143">
        <v>2.8199999999999999E-2</v>
      </c>
      <c r="V151" s="143">
        <v>2.8199999999999999E-2</v>
      </c>
      <c r="W151" s="143">
        <v>2.8199999999999999E-2</v>
      </c>
      <c r="X151" s="143">
        <v>2.8199999999999999E-2</v>
      </c>
    </row>
    <row r="152" spans="1:24" x14ac:dyDescent="0.5">
      <c r="A152" s="113" t="s">
        <v>272</v>
      </c>
      <c r="B152" s="113" t="s">
        <v>593</v>
      </c>
      <c r="C152" s="143">
        <v>2.8199999999999999E-2</v>
      </c>
      <c r="D152" s="143">
        <v>2.8199999999999999E-2</v>
      </c>
      <c r="E152" s="143">
        <v>2.8199999999999999E-2</v>
      </c>
      <c r="F152" s="143">
        <v>2.8199999999999999E-2</v>
      </c>
      <c r="G152" s="143">
        <v>2.8199999999999999E-2</v>
      </c>
      <c r="H152" s="143">
        <v>2.8199999999999999E-2</v>
      </c>
      <c r="I152" s="143">
        <v>2.8199999999999999E-2</v>
      </c>
      <c r="J152" s="143">
        <v>2.8199999999999999E-2</v>
      </c>
      <c r="K152" s="143">
        <v>2.8199999999999999E-2</v>
      </c>
      <c r="L152" s="143">
        <v>2.8199999999999999E-2</v>
      </c>
      <c r="M152" s="143">
        <v>2.8199999999999999E-2</v>
      </c>
      <c r="N152" s="143">
        <v>2.8199999999999999E-2</v>
      </c>
      <c r="O152" s="143">
        <v>2.8199999999999999E-2</v>
      </c>
      <c r="P152" s="143">
        <v>2.8199999999999999E-2</v>
      </c>
      <c r="Q152" s="143">
        <v>2.8199999999999999E-2</v>
      </c>
      <c r="R152" s="143">
        <v>2.8199999999999999E-2</v>
      </c>
      <c r="S152" s="143">
        <v>2.8199999999999999E-2</v>
      </c>
      <c r="T152" s="143">
        <v>2.8199999999999999E-2</v>
      </c>
      <c r="U152" s="143">
        <v>2.8199999999999999E-2</v>
      </c>
      <c r="V152" s="143">
        <v>2.8199999999999999E-2</v>
      </c>
      <c r="W152" s="143">
        <v>2.8199999999999999E-2</v>
      </c>
      <c r="X152" s="143">
        <v>2.8199999999999999E-2</v>
      </c>
    </row>
    <row r="153" spans="1:24" x14ac:dyDescent="0.5">
      <c r="A153" s="113" t="s">
        <v>273</v>
      </c>
      <c r="B153" s="113" t="s">
        <v>594</v>
      </c>
      <c r="C153" s="143">
        <v>2.8199999999999999E-2</v>
      </c>
      <c r="D153" s="143">
        <v>2.8199999999999999E-2</v>
      </c>
      <c r="E153" s="143">
        <v>2.8199999999999999E-2</v>
      </c>
      <c r="F153" s="143">
        <v>2.8199999999999999E-2</v>
      </c>
      <c r="G153" s="143">
        <v>2.8199999999999999E-2</v>
      </c>
      <c r="H153" s="143">
        <v>2.8199999999999999E-2</v>
      </c>
      <c r="I153" s="143">
        <v>2.8199999999999999E-2</v>
      </c>
      <c r="J153" s="143">
        <v>2.8199999999999999E-2</v>
      </c>
      <c r="K153" s="143">
        <v>2.8199999999999999E-2</v>
      </c>
      <c r="L153" s="143">
        <v>2.8199999999999999E-2</v>
      </c>
      <c r="M153" s="143">
        <v>2.8199999999999999E-2</v>
      </c>
      <c r="N153" s="143">
        <v>2.8199999999999999E-2</v>
      </c>
      <c r="O153" s="143">
        <v>2.8199999999999999E-2</v>
      </c>
      <c r="P153" s="143">
        <v>2.8199999999999999E-2</v>
      </c>
      <c r="Q153" s="143">
        <v>2.8199999999999999E-2</v>
      </c>
      <c r="R153" s="143">
        <v>2.8199999999999999E-2</v>
      </c>
      <c r="S153" s="143">
        <v>2.8199999999999999E-2</v>
      </c>
      <c r="T153" s="143">
        <v>2.8199999999999999E-2</v>
      </c>
      <c r="U153" s="143">
        <v>2.8199999999999999E-2</v>
      </c>
      <c r="V153" s="143">
        <v>2.8199999999999999E-2</v>
      </c>
      <c r="W153" s="143">
        <v>2.8199999999999999E-2</v>
      </c>
      <c r="X153" s="143">
        <v>2.8199999999999999E-2</v>
      </c>
    </row>
    <row r="154" spans="1:24" x14ac:dyDescent="0.5">
      <c r="A154" s="113" t="s">
        <v>274</v>
      </c>
      <c r="B154" s="113" t="s">
        <v>595</v>
      </c>
      <c r="C154" s="143">
        <v>2.8199999999999999E-2</v>
      </c>
      <c r="D154" s="143">
        <v>2.8199999999999999E-2</v>
      </c>
      <c r="E154" s="143">
        <v>2.8199999999999999E-2</v>
      </c>
      <c r="F154" s="143">
        <v>2.8199999999999999E-2</v>
      </c>
      <c r="G154" s="143">
        <v>2.8199999999999999E-2</v>
      </c>
      <c r="H154" s="143">
        <v>2.8199999999999999E-2</v>
      </c>
      <c r="I154" s="143">
        <v>2.8199999999999999E-2</v>
      </c>
      <c r="J154" s="143">
        <v>2.8199999999999999E-2</v>
      </c>
      <c r="K154" s="143">
        <v>2.8199999999999999E-2</v>
      </c>
      <c r="L154" s="143">
        <v>2.8199999999999999E-2</v>
      </c>
      <c r="M154" s="143">
        <v>2.8199999999999999E-2</v>
      </c>
      <c r="N154" s="143">
        <v>2.8199999999999999E-2</v>
      </c>
      <c r="O154" s="143">
        <v>2.8199999999999999E-2</v>
      </c>
      <c r="P154" s="143">
        <v>2.8199999999999999E-2</v>
      </c>
      <c r="Q154" s="143">
        <v>2.8199999999999999E-2</v>
      </c>
      <c r="R154" s="143">
        <v>2.8199999999999999E-2</v>
      </c>
      <c r="S154" s="143">
        <v>2.8199999999999999E-2</v>
      </c>
      <c r="T154" s="143">
        <v>2.8199999999999999E-2</v>
      </c>
      <c r="U154" s="143">
        <v>2.8199999999999999E-2</v>
      </c>
      <c r="V154" s="143">
        <v>2.8199999999999999E-2</v>
      </c>
      <c r="W154" s="143">
        <v>2.8199999999999999E-2</v>
      </c>
      <c r="X154" s="143">
        <v>2.8199999999999999E-2</v>
      </c>
    </row>
    <row r="155" spans="1:24" x14ac:dyDescent="0.5">
      <c r="A155" s="113" t="s">
        <v>275</v>
      </c>
      <c r="B155" s="113" t="s">
        <v>596</v>
      </c>
      <c r="C155" s="143">
        <v>2.8199999999999999E-2</v>
      </c>
      <c r="D155" s="143">
        <v>2.8199999999999999E-2</v>
      </c>
      <c r="E155" s="143">
        <v>2.8199999999999999E-2</v>
      </c>
      <c r="F155" s="143">
        <v>2.8199999999999999E-2</v>
      </c>
      <c r="G155" s="143">
        <v>2.8199999999999999E-2</v>
      </c>
      <c r="H155" s="143">
        <v>2.8199999999999999E-2</v>
      </c>
      <c r="I155" s="143">
        <v>2.8199999999999999E-2</v>
      </c>
      <c r="J155" s="143">
        <v>2.8199999999999999E-2</v>
      </c>
      <c r="K155" s="143">
        <v>2.8199999999999999E-2</v>
      </c>
      <c r="L155" s="143">
        <v>2.8199999999999999E-2</v>
      </c>
      <c r="M155" s="143">
        <v>2.8199999999999999E-2</v>
      </c>
      <c r="N155" s="143">
        <v>2.8199999999999999E-2</v>
      </c>
      <c r="O155" s="143">
        <v>2.8199999999999999E-2</v>
      </c>
      <c r="P155" s="143">
        <v>2.8199999999999999E-2</v>
      </c>
      <c r="Q155" s="143">
        <v>2.8199999999999999E-2</v>
      </c>
      <c r="R155" s="143">
        <v>2.8199999999999999E-2</v>
      </c>
      <c r="S155" s="143">
        <v>2.8199999999999999E-2</v>
      </c>
      <c r="T155" s="143">
        <v>2.8199999999999999E-2</v>
      </c>
      <c r="U155" s="143">
        <v>2.8199999999999999E-2</v>
      </c>
      <c r="V155" s="143">
        <v>2.8199999999999999E-2</v>
      </c>
      <c r="W155" s="143">
        <v>2.8199999999999999E-2</v>
      </c>
      <c r="X155" s="143">
        <v>2.8199999999999999E-2</v>
      </c>
    </row>
    <row r="156" spans="1:24" x14ac:dyDescent="0.5">
      <c r="A156" s="113" t="s">
        <v>276</v>
      </c>
      <c r="B156" s="113" t="s">
        <v>597</v>
      </c>
      <c r="C156" s="143">
        <v>2.8199999999999999E-2</v>
      </c>
      <c r="D156" s="143">
        <v>2.8199999999999999E-2</v>
      </c>
      <c r="E156" s="143">
        <v>2.8199999999999999E-2</v>
      </c>
      <c r="F156" s="143">
        <v>2.8199999999999999E-2</v>
      </c>
      <c r="G156" s="143">
        <v>2.8199999999999999E-2</v>
      </c>
      <c r="H156" s="143">
        <v>2.8199999999999999E-2</v>
      </c>
      <c r="I156" s="143">
        <v>2.8199999999999999E-2</v>
      </c>
      <c r="J156" s="143">
        <v>2.8199999999999999E-2</v>
      </c>
      <c r="K156" s="143">
        <v>2.8199999999999999E-2</v>
      </c>
      <c r="L156" s="143">
        <v>2.8199999999999999E-2</v>
      </c>
      <c r="M156" s="143">
        <v>2.8199999999999999E-2</v>
      </c>
      <c r="N156" s="143">
        <v>2.8199999999999999E-2</v>
      </c>
      <c r="O156" s="143">
        <v>2.8199999999999999E-2</v>
      </c>
      <c r="P156" s="143">
        <v>2.8199999999999999E-2</v>
      </c>
      <c r="Q156" s="143">
        <v>2.8199999999999999E-2</v>
      </c>
      <c r="R156" s="143">
        <v>2.8199999999999999E-2</v>
      </c>
      <c r="S156" s="143">
        <v>2.8199999999999999E-2</v>
      </c>
      <c r="T156" s="143">
        <v>2.8199999999999999E-2</v>
      </c>
      <c r="U156" s="143">
        <v>2.8199999999999999E-2</v>
      </c>
      <c r="V156" s="143">
        <v>2.8199999999999999E-2</v>
      </c>
      <c r="W156" s="143">
        <v>2.8199999999999999E-2</v>
      </c>
      <c r="X156" s="143">
        <v>2.8199999999999999E-2</v>
      </c>
    </row>
    <row r="157" spans="1:24" x14ac:dyDescent="0.5">
      <c r="A157" s="113" t="s">
        <v>277</v>
      </c>
      <c r="B157" s="113" t="s">
        <v>598</v>
      </c>
      <c r="C157" s="143">
        <v>2.8199999999999999E-2</v>
      </c>
      <c r="D157" s="143">
        <v>2.8199999999999999E-2</v>
      </c>
      <c r="E157" s="143">
        <v>2.8199999999999999E-2</v>
      </c>
      <c r="F157" s="143">
        <v>2.8199999999999999E-2</v>
      </c>
      <c r="G157" s="143">
        <v>2.8199999999999999E-2</v>
      </c>
      <c r="H157" s="143">
        <v>2.8199999999999999E-2</v>
      </c>
      <c r="I157" s="143">
        <v>2.8199999999999999E-2</v>
      </c>
      <c r="J157" s="143">
        <v>2.8199999999999999E-2</v>
      </c>
      <c r="K157" s="143">
        <v>2.8199999999999999E-2</v>
      </c>
      <c r="L157" s="143">
        <v>2.8199999999999999E-2</v>
      </c>
      <c r="M157" s="143">
        <v>2.8199999999999999E-2</v>
      </c>
      <c r="N157" s="143">
        <v>2.8199999999999999E-2</v>
      </c>
      <c r="O157" s="143">
        <v>2.8199999999999999E-2</v>
      </c>
      <c r="P157" s="143">
        <v>2.8199999999999999E-2</v>
      </c>
      <c r="Q157" s="143">
        <v>2.8199999999999999E-2</v>
      </c>
      <c r="R157" s="143">
        <v>2.8199999999999999E-2</v>
      </c>
      <c r="S157" s="143">
        <v>2.8199999999999999E-2</v>
      </c>
      <c r="T157" s="143">
        <v>2.8199999999999999E-2</v>
      </c>
      <c r="U157" s="143">
        <v>2.8199999999999999E-2</v>
      </c>
      <c r="V157" s="143">
        <v>2.8199999999999999E-2</v>
      </c>
      <c r="W157" s="143">
        <v>2.8199999999999999E-2</v>
      </c>
      <c r="X157" s="143">
        <v>2.8199999999999999E-2</v>
      </c>
    </row>
    <row r="158" spans="1:24" x14ac:dyDescent="0.5">
      <c r="A158" s="113" t="s">
        <v>278</v>
      </c>
      <c r="B158" s="113" t="s">
        <v>599</v>
      </c>
      <c r="C158" s="143">
        <v>2.8199999999999999E-2</v>
      </c>
      <c r="D158" s="143">
        <v>2.8199999999999999E-2</v>
      </c>
      <c r="E158" s="143">
        <v>2.8199999999999999E-2</v>
      </c>
      <c r="F158" s="143">
        <v>2.8199999999999999E-2</v>
      </c>
      <c r="G158" s="143">
        <v>2.8199999999999999E-2</v>
      </c>
      <c r="H158" s="143">
        <v>2.8199999999999999E-2</v>
      </c>
      <c r="I158" s="143">
        <v>2.8199999999999999E-2</v>
      </c>
      <c r="J158" s="143">
        <v>2.8199999999999999E-2</v>
      </c>
      <c r="K158" s="143">
        <v>2.8199999999999999E-2</v>
      </c>
      <c r="L158" s="143">
        <v>2.8199999999999999E-2</v>
      </c>
      <c r="M158" s="143">
        <v>2.8199999999999999E-2</v>
      </c>
      <c r="N158" s="143">
        <v>2.8199999999999999E-2</v>
      </c>
      <c r="O158" s="143">
        <v>2.8199999999999999E-2</v>
      </c>
      <c r="P158" s="143">
        <v>2.8199999999999999E-2</v>
      </c>
      <c r="Q158" s="143">
        <v>2.8199999999999999E-2</v>
      </c>
      <c r="R158" s="143">
        <v>2.8199999999999999E-2</v>
      </c>
      <c r="S158" s="143">
        <v>2.8199999999999999E-2</v>
      </c>
      <c r="T158" s="143">
        <v>2.8199999999999999E-2</v>
      </c>
      <c r="U158" s="143">
        <v>2.8199999999999999E-2</v>
      </c>
      <c r="V158" s="143">
        <v>2.8199999999999999E-2</v>
      </c>
      <c r="W158" s="143">
        <v>2.8199999999999999E-2</v>
      </c>
      <c r="X158" s="143">
        <v>2.8199999999999999E-2</v>
      </c>
    </row>
    <row r="159" spans="1:24" x14ac:dyDescent="0.5">
      <c r="A159" s="113" t="s">
        <v>279</v>
      </c>
      <c r="B159" s="113" t="s">
        <v>600</v>
      </c>
      <c r="C159" s="143">
        <v>2.8199999999999999E-2</v>
      </c>
      <c r="D159" s="143">
        <v>2.8199999999999999E-2</v>
      </c>
      <c r="E159" s="143">
        <v>2.8199999999999999E-2</v>
      </c>
      <c r="F159" s="143">
        <v>2.8199999999999999E-2</v>
      </c>
      <c r="G159" s="143">
        <v>2.8199999999999999E-2</v>
      </c>
      <c r="H159" s="143">
        <v>2.8199999999999999E-2</v>
      </c>
      <c r="I159" s="143">
        <v>2.8199999999999999E-2</v>
      </c>
      <c r="J159" s="143">
        <v>2.8199999999999999E-2</v>
      </c>
      <c r="K159" s="143">
        <v>2.8199999999999999E-2</v>
      </c>
      <c r="L159" s="143">
        <v>2.8199999999999999E-2</v>
      </c>
      <c r="M159" s="143">
        <v>2.8199999999999999E-2</v>
      </c>
      <c r="N159" s="143">
        <v>2.8199999999999999E-2</v>
      </c>
      <c r="O159" s="143">
        <v>2.8199999999999999E-2</v>
      </c>
      <c r="P159" s="143">
        <v>2.8199999999999999E-2</v>
      </c>
      <c r="Q159" s="143">
        <v>2.8199999999999999E-2</v>
      </c>
      <c r="R159" s="143">
        <v>2.8199999999999999E-2</v>
      </c>
      <c r="S159" s="143">
        <v>2.8199999999999999E-2</v>
      </c>
      <c r="T159" s="143">
        <v>2.8199999999999999E-2</v>
      </c>
      <c r="U159" s="143">
        <v>2.8199999999999999E-2</v>
      </c>
      <c r="V159" s="143">
        <v>2.8199999999999999E-2</v>
      </c>
      <c r="W159" s="143">
        <v>2.8199999999999999E-2</v>
      </c>
      <c r="X159" s="143">
        <v>2.8199999999999999E-2</v>
      </c>
    </row>
    <row r="160" spans="1:24" x14ac:dyDescent="0.5">
      <c r="A160" s="113" t="s">
        <v>280</v>
      </c>
      <c r="B160" s="113" t="s">
        <v>601</v>
      </c>
      <c r="C160" s="143">
        <v>2.8199999999999999E-2</v>
      </c>
      <c r="D160" s="143">
        <v>2.8199999999999999E-2</v>
      </c>
      <c r="E160" s="143">
        <v>2.8199999999999999E-2</v>
      </c>
      <c r="F160" s="143">
        <v>2.8199999999999999E-2</v>
      </c>
      <c r="G160" s="143">
        <v>2.8199999999999999E-2</v>
      </c>
      <c r="H160" s="143">
        <v>2.8199999999999999E-2</v>
      </c>
      <c r="I160" s="143">
        <v>2.8199999999999999E-2</v>
      </c>
      <c r="J160" s="143">
        <v>2.8199999999999999E-2</v>
      </c>
      <c r="K160" s="143">
        <v>2.8199999999999999E-2</v>
      </c>
      <c r="L160" s="143">
        <v>2.8199999999999999E-2</v>
      </c>
      <c r="M160" s="143">
        <v>2.8199999999999999E-2</v>
      </c>
      <c r="N160" s="143">
        <v>2.8199999999999999E-2</v>
      </c>
      <c r="O160" s="143">
        <v>2.8199999999999999E-2</v>
      </c>
      <c r="P160" s="143">
        <v>2.8199999999999999E-2</v>
      </c>
      <c r="Q160" s="143">
        <v>2.8199999999999999E-2</v>
      </c>
      <c r="R160" s="143">
        <v>2.8199999999999999E-2</v>
      </c>
      <c r="S160" s="143">
        <v>2.8199999999999999E-2</v>
      </c>
      <c r="T160" s="143">
        <v>2.8199999999999999E-2</v>
      </c>
      <c r="U160" s="143">
        <v>2.8199999999999999E-2</v>
      </c>
      <c r="V160" s="143">
        <v>2.8199999999999999E-2</v>
      </c>
      <c r="W160" s="143">
        <v>2.8199999999999999E-2</v>
      </c>
      <c r="X160" s="143">
        <v>2.8199999999999999E-2</v>
      </c>
    </row>
    <row r="161" spans="1:24" x14ac:dyDescent="0.5">
      <c r="A161" s="113" t="s">
        <v>281</v>
      </c>
      <c r="B161" s="113" t="s">
        <v>602</v>
      </c>
      <c r="C161" s="143">
        <v>2.8199999999999999E-2</v>
      </c>
      <c r="D161" s="143">
        <v>2.8199999999999999E-2</v>
      </c>
      <c r="E161" s="143">
        <v>2.8199999999999999E-2</v>
      </c>
      <c r="F161" s="143">
        <v>2.8199999999999999E-2</v>
      </c>
      <c r="G161" s="143">
        <v>2.8199999999999999E-2</v>
      </c>
      <c r="H161" s="143">
        <v>2.8199999999999999E-2</v>
      </c>
      <c r="I161" s="143">
        <v>2.8199999999999999E-2</v>
      </c>
      <c r="J161" s="143">
        <v>2.8199999999999999E-2</v>
      </c>
      <c r="K161" s="143">
        <v>2.8199999999999999E-2</v>
      </c>
      <c r="L161" s="143">
        <v>2.8199999999999999E-2</v>
      </c>
      <c r="M161" s="143">
        <v>2.8199999999999999E-2</v>
      </c>
      <c r="N161" s="143">
        <v>2.8199999999999999E-2</v>
      </c>
      <c r="O161" s="143">
        <v>2.8199999999999999E-2</v>
      </c>
      <c r="P161" s="143">
        <v>2.8199999999999999E-2</v>
      </c>
      <c r="Q161" s="143">
        <v>2.8199999999999999E-2</v>
      </c>
      <c r="R161" s="143">
        <v>2.8199999999999999E-2</v>
      </c>
      <c r="S161" s="143">
        <v>2.8199999999999999E-2</v>
      </c>
      <c r="T161" s="143">
        <v>2.8199999999999999E-2</v>
      </c>
      <c r="U161" s="143">
        <v>2.8199999999999999E-2</v>
      </c>
      <c r="V161" s="143">
        <v>2.8199999999999999E-2</v>
      </c>
      <c r="W161" s="143">
        <v>2.8199999999999999E-2</v>
      </c>
      <c r="X161" s="143">
        <v>2.8199999999999999E-2</v>
      </c>
    </row>
    <row r="162" spans="1:24" x14ac:dyDescent="0.5">
      <c r="A162" s="113" t="s">
        <v>282</v>
      </c>
      <c r="B162" s="113" t="s">
        <v>603</v>
      </c>
      <c r="C162" s="143">
        <v>2.8199999999999999E-2</v>
      </c>
      <c r="D162" s="143">
        <v>2.8199999999999999E-2</v>
      </c>
      <c r="E162" s="143">
        <v>2.8199999999999999E-2</v>
      </c>
      <c r="F162" s="143">
        <v>2.8199999999999999E-2</v>
      </c>
      <c r="G162" s="143">
        <v>2.8199999999999999E-2</v>
      </c>
      <c r="H162" s="143">
        <v>2.8199999999999999E-2</v>
      </c>
      <c r="I162" s="143">
        <v>2.8199999999999999E-2</v>
      </c>
      <c r="J162" s="143">
        <v>2.8199999999999999E-2</v>
      </c>
      <c r="K162" s="143">
        <v>2.8199999999999999E-2</v>
      </c>
      <c r="L162" s="143">
        <v>2.8199999999999999E-2</v>
      </c>
      <c r="M162" s="143">
        <v>2.8199999999999999E-2</v>
      </c>
      <c r="N162" s="143">
        <v>2.8199999999999999E-2</v>
      </c>
      <c r="O162" s="143">
        <v>2.8199999999999999E-2</v>
      </c>
      <c r="P162" s="143">
        <v>2.8199999999999999E-2</v>
      </c>
      <c r="Q162" s="143">
        <v>2.8199999999999999E-2</v>
      </c>
      <c r="R162" s="143">
        <v>2.8199999999999999E-2</v>
      </c>
      <c r="S162" s="143">
        <v>2.8199999999999999E-2</v>
      </c>
      <c r="T162" s="143">
        <v>2.8199999999999999E-2</v>
      </c>
      <c r="U162" s="143">
        <v>2.8199999999999999E-2</v>
      </c>
      <c r="V162" s="143">
        <v>2.8199999999999999E-2</v>
      </c>
      <c r="W162" s="143">
        <v>2.8199999999999999E-2</v>
      </c>
      <c r="X162" s="143">
        <v>2.8199999999999999E-2</v>
      </c>
    </row>
    <row r="163" spans="1:24" x14ac:dyDescent="0.5">
      <c r="A163" s="113" t="s">
        <v>283</v>
      </c>
      <c r="B163" s="113" t="s">
        <v>604</v>
      </c>
      <c r="C163" s="143">
        <v>2.8199999999999999E-2</v>
      </c>
      <c r="D163" s="143">
        <v>2.8199999999999999E-2</v>
      </c>
      <c r="E163" s="143">
        <v>2.8199999999999999E-2</v>
      </c>
      <c r="F163" s="143">
        <v>2.8199999999999999E-2</v>
      </c>
      <c r="G163" s="143">
        <v>2.8199999999999999E-2</v>
      </c>
      <c r="H163" s="143">
        <v>2.8199999999999999E-2</v>
      </c>
      <c r="I163" s="143">
        <v>2.8199999999999999E-2</v>
      </c>
      <c r="J163" s="143">
        <v>2.8199999999999999E-2</v>
      </c>
      <c r="K163" s="143">
        <v>2.8199999999999999E-2</v>
      </c>
      <c r="L163" s="143">
        <v>2.8199999999999999E-2</v>
      </c>
      <c r="M163" s="143">
        <v>2.8199999999999999E-2</v>
      </c>
      <c r="N163" s="143">
        <v>2.8199999999999999E-2</v>
      </c>
      <c r="O163" s="143">
        <v>2.8199999999999999E-2</v>
      </c>
      <c r="P163" s="143">
        <v>2.8199999999999999E-2</v>
      </c>
      <c r="Q163" s="143">
        <v>2.8199999999999999E-2</v>
      </c>
      <c r="R163" s="143">
        <v>2.8199999999999999E-2</v>
      </c>
      <c r="S163" s="143">
        <v>2.8199999999999999E-2</v>
      </c>
      <c r="T163" s="143">
        <v>2.8199999999999999E-2</v>
      </c>
      <c r="U163" s="143">
        <v>2.8199999999999999E-2</v>
      </c>
      <c r="V163" s="143">
        <v>2.8199999999999999E-2</v>
      </c>
      <c r="W163" s="143">
        <v>2.8199999999999999E-2</v>
      </c>
      <c r="X163" s="143">
        <v>2.8199999999999999E-2</v>
      </c>
    </row>
    <row r="164" spans="1:24" x14ac:dyDescent="0.5">
      <c r="A164" s="113" t="s">
        <v>284</v>
      </c>
      <c r="B164" s="113" t="s">
        <v>605</v>
      </c>
      <c r="C164" s="143">
        <v>2.8199999999999999E-2</v>
      </c>
      <c r="D164" s="143">
        <v>2.8199999999999999E-2</v>
      </c>
      <c r="E164" s="143">
        <v>2.8199999999999999E-2</v>
      </c>
      <c r="F164" s="143">
        <v>2.8199999999999999E-2</v>
      </c>
      <c r="G164" s="143">
        <v>2.8199999999999999E-2</v>
      </c>
      <c r="H164" s="143">
        <v>2.8199999999999999E-2</v>
      </c>
      <c r="I164" s="143">
        <v>2.8199999999999999E-2</v>
      </c>
      <c r="J164" s="143">
        <v>2.8199999999999999E-2</v>
      </c>
      <c r="K164" s="143">
        <v>2.8199999999999999E-2</v>
      </c>
      <c r="L164" s="143">
        <v>2.8199999999999999E-2</v>
      </c>
      <c r="M164" s="143">
        <v>2.8199999999999999E-2</v>
      </c>
      <c r="N164" s="143">
        <v>2.8199999999999999E-2</v>
      </c>
      <c r="O164" s="143">
        <v>2.8199999999999999E-2</v>
      </c>
      <c r="P164" s="143">
        <v>2.8199999999999999E-2</v>
      </c>
      <c r="Q164" s="143">
        <v>2.8199999999999999E-2</v>
      </c>
      <c r="R164" s="143">
        <v>2.8199999999999999E-2</v>
      </c>
      <c r="S164" s="143">
        <v>2.8199999999999999E-2</v>
      </c>
      <c r="T164" s="143">
        <v>2.8199999999999999E-2</v>
      </c>
      <c r="U164" s="143">
        <v>2.8199999999999999E-2</v>
      </c>
      <c r="V164" s="143">
        <v>2.8199999999999999E-2</v>
      </c>
      <c r="W164" s="143">
        <v>2.8199999999999999E-2</v>
      </c>
      <c r="X164" s="143">
        <v>2.8199999999999999E-2</v>
      </c>
    </row>
    <row r="165" spans="1:24" x14ac:dyDescent="0.5">
      <c r="A165" s="113" t="s">
        <v>285</v>
      </c>
      <c r="B165" s="113" t="s">
        <v>606</v>
      </c>
      <c r="C165" s="143">
        <v>2.8199999999999999E-2</v>
      </c>
      <c r="D165" s="143">
        <v>2.8199999999999999E-2</v>
      </c>
      <c r="E165" s="143">
        <v>2.8199999999999999E-2</v>
      </c>
      <c r="F165" s="143">
        <v>2.8199999999999999E-2</v>
      </c>
      <c r="G165" s="143">
        <v>2.8199999999999999E-2</v>
      </c>
      <c r="H165" s="143">
        <v>2.8199999999999999E-2</v>
      </c>
      <c r="I165" s="143">
        <v>2.8199999999999999E-2</v>
      </c>
      <c r="J165" s="143">
        <v>2.8199999999999999E-2</v>
      </c>
      <c r="K165" s="143">
        <v>2.8199999999999999E-2</v>
      </c>
      <c r="L165" s="143">
        <v>2.8199999999999999E-2</v>
      </c>
      <c r="M165" s="143">
        <v>2.8199999999999999E-2</v>
      </c>
      <c r="N165" s="143">
        <v>2.8199999999999999E-2</v>
      </c>
      <c r="O165" s="143">
        <v>2.8199999999999999E-2</v>
      </c>
      <c r="P165" s="143">
        <v>2.8199999999999999E-2</v>
      </c>
      <c r="Q165" s="143">
        <v>2.8199999999999999E-2</v>
      </c>
      <c r="R165" s="143">
        <v>2.8199999999999999E-2</v>
      </c>
      <c r="S165" s="143">
        <v>2.8199999999999999E-2</v>
      </c>
      <c r="T165" s="143">
        <v>2.8199999999999999E-2</v>
      </c>
      <c r="U165" s="143">
        <v>2.8199999999999999E-2</v>
      </c>
      <c r="V165" s="143">
        <v>2.8199999999999999E-2</v>
      </c>
      <c r="W165" s="143">
        <v>2.8199999999999999E-2</v>
      </c>
      <c r="X165" s="143">
        <v>2.8199999999999999E-2</v>
      </c>
    </row>
    <row r="166" spans="1:24" x14ac:dyDescent="0.5">
      <c r="A166" s="113" t="s">
        <v>286</v>
      </c>
      <c r="B166" s="113" t="s">
        <v>607</v>
      </c>
      <c r="C166" s="143">
        <v>2.8199999999999999E-2</v>
      </c>
      <c r="D166" s="143">
        <v>2.8199999999999999E-2</v>
      </c>
      <c r="E166" s="143">
        <v>2.8199999999999999E-2</v>
      </c>
      <c r="F166" s="143">
        <v>2.8199999999999999E-2</v>
      </c>
      <c r="G166" s="143">
        <v>2.8199999999999999E-2</v>
      </c>
      <c r="H166" s="143">
        <v>2.8199999999999999E-2</v>
      </c>
      <c r="I166" s="143">
        <v>2.8199999999999999E-2</v>
      </c>
      <c r="J166" s="143">
        <v>2.8199999999999999E-2</v>
      </c>
      <c r="K166" s="143">
        <v>2.8199999999999999E-2</v>
      </c>
      <c r="L166" s="143">
        <v>2.8199999999999999E-2</v>
      </c>
      <c r="M166" s="143">
        <v>2.8199999999999999E-2</v>
      </c>
      <c r="N166" s="143">
        <v>2.8199999999999999E-2</v>
      </c>
      <c r="O166" s="143">
        <v>2.8199999999999999E-2</v>
      </c>
      <c r="P166" s="143">
        <v>2.8199999999999999E-2</v>
      </c>
      <c r="Q166" s="143">
        <v>2.8199999999999999E-2</v>
      </c>
      <c r="R166" s="143">
        <v>2.8199999999999999E-2</v>
      </c>
      <c r="S166" s="143">
        <v>2.8199999999999999E-2</v>
      </c>
      <c r="T166" s="143">
        <v>2.8199999999999999E-2</v>
      </c>
      <c r="U166" s="143">
        <v>2.8199999999999999E-2</v>
      </c>
      <c r="V166" s="143">
        <v>2.8199999999999999E-2</v>
      </c>
      <c r="W166" s="143">
        <v>2.8199999999999999E-2</v>
      </c>
      <c r="X166" s="143">
        <v>2.8199999999999999E-2</v>
      </c>
    </row>
    <row r="167" spans="1:24" x14ac:dyDescent="0.5">
      <c r="A167" s="113" t="s">
        <v>287</v>
      </c>
      <c r="B167" s="113" t="s">
        <v>608</v>
      </c>
      <c r="C167" s="143">
        <v>2.8199999999999999E-2</v>
      </c>
      <c r="D167" s="143">
        <v>2.8199999999999999E-2</v>
      </c>
      <c r="E167" s="143">
        <v>2.8199999999999999E-2</v>
      </c>
      <c r="F167" s="143">
        <v>2.8199999999999999E-2</v>
      </c>
      <c r="G167" s="143">
        <v>2.8199999999999999E-2</v>
      </c>
      <c r="H167" s="143">
        <v>2.8199999999999999E-2</v>
      </c>
      <c r="I167" s="143">
        <v>2.8199999999999999E-2</v>
      </c>
      <c r="J167" s="143">
        <v>2.8199999999999999E-2</v>
      </c>
      <c r="K167" s="143">
        <v>2.8199999999999999E-2</v>
      </c>
      <c r="L167" s="143">
        <v>2.8199999999999999E-2</v>
      </c>
      <c r="M167" s="143">
        <v>2.8199999999999999E-2</v>
      </c>
      <c r="N167" s="143">
        <v>2.8199999999999999E-2</v>
      </c>
      <c r="O167" s="143">
        <v>2.8199999999999999E-2</v>
      </c>
      <c r="P167" s="143">
        <v>2.8199999999999999E-2</v>
      </c>
      <c r="Q167" s="143">
        <v>2.8199999999999999E-2</v>
      </c>
      <c r="R167" s="143">
        <v>2.8199999999999999E-2</v>
      </c>
      <c r="S167" s="143">
        <v>2.8199999999999999E-2</v>
      </c>
      <c r="T167" s="143">
        <v>2.8199999999999999E-2</v>
      </c>
      <c r="U167" s="143">
        <v>2.8199999999999999E-2</v>
      </c>
      <c r="V167" s="143">
        <v>2.8199999999999999E-2</v>
      </c>
      <c r="W167" s="143">
        <v>2.8199999999999999E-2</v>
      </c>
      <c r="X167" s="143">
        <v>2.8199999999999999E-2</v>
      </c>
    </row>
    <row r="168" spans="1:24" x14ac:dyDescent="0.5">
      <c r="A168" s="113" t="s">
        <v>288</v>
      </c>
      <c r="B168" s="113" t="s">
        <v>609</v>
      </c>
      <c r="C168" s="143">
        <v>2.8199999999999999E-2</v>
      </c>
      <c r="D168" s="143">
        <v>2.8199999999999999E-2</v>
      </c>
      <c r="E168" s="143">
        <v>2.8199999999999999E-2</v>
      </c>
      <c r="F168" s="143">
        <v>2.8199999999999999E-2</v>
      </c>
      <c r="G168" s="143">
        <v>2.8199999999999999E-2</v>
      </c>
      <c r="H168" s="143">
        <v>2.8199999999999999E-2</v>
      </c>
      <c r="I168" s="143">
        <v>2.8199999999999999E-2</v>
      </c>
      <c r="J168" s="143">
        <v>2.8199999999999999E-2</v>
      </c>
      <c r="K168" s="143">
        <v>2.8199999999999999E-2</v>
      </c>
      <c r="L168" s="143">
        <v>2.8199999999999999E-2</v>
      </c>
      <c r="M168" s="143">
        <v>2.8199999999999999E-2</v>
      </c>
      <c r="N168" s="143">
        <v>2.8199999999999999E-2</v>
      </c>
      <c r="O168" s="143">
        <v>2.8199999999999999E-2</v>
      </c>
      <c r="P168" s="143">
        <v>2.8199999999999999E-2</v>
      </c>
      <c r="Q168" s="143">
        <v>2.8199999999999999E-2</v>
      </c>
      <c r="R168" s="143">
        <v>2.8199999999999999E-2</v>
      </c>
      <c r="S168" s="143">
        <v>2.8199999999999999E-2</v>
      </c>
      <c r="T168" s="143">
        <v>2.8199999999999999E-2</v>
      </c>
      <c r="U168" s="143">
        <v>2.8199999999999999E-2</v>
      </c>
      <c r="V168" s="143">
        <v>2.8199999999999999E-2</v>
      </c>
      <c r="W168" s="143">
        <v>2.8199999999999999E-2</v>
      </c>
      <c r="X168" s="143">
        <v>2.8199999999999999E-2</v>
      </c>
    </row>
    <row r="169" spans="1:24" x14ac:dyDescent="0.5">
      <c r="A169" s="113" t="s">
        <v>289</v>
      </c>
      <c r="B169" s="113" t="s">
        <v>610</v>
      </c>
      <c r="C169" s="143">
        <v>2.8199999999999999E-2</v>
      </c>
      <c r="D169" s="143">
        <v>2.8199999999999999E-2</v>
      </c>
      <c r="E169" s="143">
        <v>2.8199999999999999E-2</v>
      </c>
      <c r="F169" s="143">
        <v>2.8199999999999999E-2</v>
      </c>
      <c r="G169" s="143">
        <v>2.8199999999999999E-2</v>
      </c>
      <c r="H169" s="143">
        <v>2.8199999999999999E-2</v>
      </c>
      <c r="I169" s="143">
        <v>2.8199999999999999E-2</v>
      </c>
      <c r="J169" s="143">
        <v>2.8199999999999999E-2</v>
      </c>
      <c r="K169" s="143">
        <v>2.8199999999999999E-2</v>
      </c>
      <c r="L169" s="143">
        <v>2.8199999999999999E-2</v>
      </c>
      <c r="M169" s="143">
        <v>2.8199999999999999E-2</v>
      </c>
      <c r="N169" s="143">
        <v>2.8199999999999999E-2</v>
      </c>
      <c r="O169" s="143">
        <v>2.8199999999999999E-2</v>
      </c>
      <c r="P169" s="143">
        <v>2.8199999999999999E-2</v>
      </c>
      <c r="Q169" s="143">
        <v>2.8199999999999999E-2</v>
      </c>
      <c r="R169" s="143">
        <v>2.8199999999999999E-2</v>
      </c>
      <c r="S169" s="143">
        <v>2.8199999999999999E-2</v>
      </c>
      <c r="T169" s="143">
        <v>2.8199999999999999E-2</v>
      </c>
      <c r="U169" s="143">
        <v>2.8199999999999999E-2</v>
      </c>
      <c r="V169" s="143">
        <v>2.8199999999999999E-2</v>
      </c>
      <c r="W169" s="143">
        <v>2.8199999999999999E-2</v>
      </c>
      <c r="X169" s="143">
        <v>2.8199999999999999E-2</v>
      </c>
    </row>
    <row r="170" spans="1:24" x14ac:dyDescent="0.5">
      <c r="A170" s="113" t="s">
        <v>290</v>
      </c>
      <c r="B170" s="113" t="s">
        <v>611</v>
      </c>
      <c r="C170" s="143">
        <v>2.8199999999999999E-2</v>
      </c>
      <c r="D170" s="143">
        <v>2.8199999999999999E-2</v>
      </c>
      <c r="E170" s="143">
        <v>2.8199999999999999E-2</v>
      </c>
      <c r="F170" s="143">
        <v>2.8199999999999999E-2</v>
      </c>
      <c r="G170" s="143">
        <v>2.8199999999999999E-2</v>
      </c>
      <c r="H170" s="143">
        <v>2.8199999999999999E-2</v>
      </c>
      <c r="I170" s="143">
        <v>2.8199999999999999E-2</v>
      </c>
      <c r="J170" s="143">
        <v>2.8199999999999999E-2</v>
      </c>
      <c r="K170" s="143">
        <v>2.8199999999999999E-2</v>
      </c>
      <c r="L170" s="143">
        <v>2.8199999999999999E-2</v>
      </c>
      <c r="M170" s="143">
        <v>2.8199999999999999E-2</v>
      </c>
      <c r="N170" s="143">
        <v>2.8199999999999999E-2</v>
      </c>
      <c r="O170" s="143">
        <v>2.8199999999999999E-2</v>
      </c>
      <c r="P170" s="143">
        <v>2.8199999999999999E-2</v>
      </c>
      <c r="Q170" s="143">
        <v>2.8199999999999999E-2</v>
      </c>
      <c r="R170" s="143">
        <v>2.8199999999999999E-2</v>
      </c>
      <c r="S170" s="143">
        <v>2.8199999999999999E-2</v>
      </c>
      <c r="T170" s="143">
        <v>2.8199999999999999E-2</v>
      </c>
      <c r="U170" s="143">
        <v>2.8199999999999999E-2</v>
      </c>
      <c r="V170" s="143">
        <v>2.8199999999999999E-2</v>
      </c>
      <c r="W170" s="143">
        <v>2.8199999999999999E-2</v>
      </c>
      <c r="X170" s="143">
        <v>2.8199999999999999E-2</v>
      </c>
    </row>
    <row r="171" spans="1:24" x14ac:dyDescent="0.5">
      <c r="A171" s="113" t="s">
        <v>291</v>
      </c>
      <c r="B171" s="113" t="s">
        <v>612</v>
      </c>
      <c r="C171" s="143">
        <v>2.8199999999999999E-2</v>
      </c>
      <c r="D171" s="143">
        <v>2.8199999999999999E-2</v>
      </c>
      <c r="E171" s="143">
        <v>2.8199999999999999E-2</v>
      </c>
      <c r="F171" s="143">
        <v>2.8199999999999999E-2</v>
      </c>
      <c r="G171" s="143">
        <v>2.8199999999999999E-2</v>
      </c>
      <c r="H171" s="143">
        <v>2.8199999999999999E-2</v>
      </c>
      <c r="I171" s="143">
        <v>2.8199999999999999E-2</v>
      </c>
      <c r="J171" s="143">
        <v>2.8199999999999999E-2</v>
      </c>
      <c r="K171" s="143">
        <v>2.8199999999999999E-2</v>
      </c>
      <c r="L171" s="143">
        <v>2.8199999999999999E-2</v>
      </c>
      <c r="M171" s="143">
        <v>2.8199999999999999E-2</v>
      </c>
      <c r="N171" s="143">
        <v>2.8199999999999999E-2</v>
      </c>
      <c r="O171" s="143">
        <v>2.8199999999999999E-2</v>
      </c>
      <c r="P171" s="143">
        <v>2.8199999999999999E-2</v>
      </c>
      <c r="Q171" s="143">
        <v>2.8199999999999999E-2</v>
      </c>
      <c r="R171" s="143">
        <v>2.8199999999999999E-2</v>
      </c>
      <c r="S171" s="143">
        <v>2.8199999999999999E-2</v>
      </c>
      <c r="T171" s="143">
        <v>2.8199999999999999E-2</v>
      </c>
      <c r="U171" s="143">
        <v>2.8199999999999999E-2</v>
      </c>
      <c r="V171" s="143">
        <v>2.8199999999999999E-2</v>
      </c>
      <c r="W171" s="143">
        <v>2.8199999999999999E-2</v>
      </c>
      <c r="X171" s="143">
        <v>2.8199999999999999E-2</v>
      </c>
    </row>
    <row r="172" spans="1:24" x14ac:dyDescent="0.5">
      <c r="A172" s="113" t="s">
        <v>292</v>
      </c>
      <c r="B172" s="113" t="s">
        <v>613</v>
      </c>
      <c r="C172" s="143">
        <v>2.8199999999999999E-2</v>
      </c>
      <c r="D172" s="143">
        <v>2.8199999999999999E-2</v>
      </c>
      <c r="E172" s="143">
        <v>2.8199999999999999E-2</v>
      </c>
      <c r="F172" s="143">
        <v>2.8199999999999999E-2</v>
      </c>
      <c r="G172" s="143">
        <v>2.8199999999999999E-2</v>
      </c>
      <c r="H172" s="143">
        <v>2.8199999999999999E-2</v>
      </c>
      <c r="I172" s="143">
        <v>2.8199999999999999E-2</v>
      </c>
      <c r="J172" s="143">
        <v>2.8199999999999999E-2</v>
      </c>
      <c r="K172" s="143">
        <v>2.8199999999999999E-2</v>
      </c>
      <c r="L172" s="143">
        <v>2.8199999999999999E-2</v>
      </c>
      <c r="M172" s="143">
        <v>2.8199999999999999E-2</v>
      </c>
      <c r="N172" s="143">
        <v>2.8199999999999999E-2</v>
      </c>
      <c r="O172" s="143">
        <v>2.8199999999999999E-2</v>
      </c>
      <c r="P172" s="143">
        <v>2.8199999999999999E-2</v>
      </c>
      <c r="Q172" s="143">
        <v>2.8199999999999999E-2</v>
      </c>
      <c r="R172" s="143">
        <v>2.8199999999999999E-2</v>
      </c>
      <c r="S172" s="143">
        <v>2.8199999999999999E-2</v>
      </c>
      <c r="T172" s="143">
        <v>2.8199999999999999E-2</v>
      </c>
      <c r="U172" s="143">
        <v>2.8199999999999999E-2</v>
      </c>
      <c r="V172" s="143">
        <v>2.8199999999999999E-2</v>
      </c>
      <c r="W172" s="143">
        <v>2.8199999999999999E-2</v>
      </c>
      <c r="X172" s="143">
        <v>2.8199999999999999E-2</v>
      </c>
    </row>
    <row r="173" spans="1:24" x14ac:dyDescent="0.5">
      <c r="A173" s="113" t="s">
        <v>293</v>
      </c>
      <c r="B173" s="113" t="s">
        <v>614</v>
      </c>
      <c r="C173" s="143">
        <v>2.8199999999999999E-2</v>
      </c>
      <c r="D173" s="143">
        <v>2.8199999999999999E-2</v>
      </c>
      <c r="E173" s="143">
        <v>2.8199999999999999E-2</v>
      </c>
      <c r="F173" s="143">
        <v>2.8199999999999999E-2</v>
      </c>
      <c r="G173" s="143">
        <v>2.8199999999999999E-2</v>
      </c>
      <c r="H173" s="143">
        <v>2.8199999999999999E-2</v>
      </c>
      <c r="I173" s="143">
        <v>2.8199999999999999E-2</v>
      </c>
      <c r="J173" s="143">
        <v>2.8199999999999999E-2</v>
      </c>
      <c r="K173" s="143">
        <v>2.8199999999999999E-2</v>
      </c>
      <c r="L173" s="143">
        <v>2.8199999999999999E-2</v>
      </c>
      <c r="M173" s="143">
        <v>2.8199999999999999E-2</v>
      </c>
      <c r="N173" s="143">
        <v>2.8199999999999999E-2</v>
      </c>
      <c r="O173" s="143">
        <v>2.8199999999999999E-2</v>
      </c>
      <c r="P173" s="143">
        <v>2.8199999999999999E-2</v>
      </c>
      <c r="Q173" s="143">
        <v>2.8199999999999999E-2</v>
      </c>
      <c r="R173" s="143">
        <v>2.8199999999999999E-2</v>
      </c>
      <c r="S173" s="143">
        <v>2.8199999999999999E-2</v>
      </c>
      <c r="T173" s="143">
        <v>2.8199999999999999E-2</v>
      </c>
      <c r="U173" s="143">
        <v>2.8199999999999999E-2</v>
      </c>
      <c r="V173" s="143">
        <v>2.8199999999999999E-2</v>
      </c>
      <c r="W173" s="143">
        <v>2.8199999999999999E-2</v>
      </c>
      <c r="X173" s="143">
        <v>2.8199999999999999E-2</v>
      </c>
    </row>
    <row r="174" spans="1:24" x14ac:dyDescent="0.5">
      <c r="A174" s="113" t="s">
        <v>294</v>
      </c>
      <c r="B174" s="113" t="s">
        <v>615</v>
      </c>
      <c r="C174" s="143">
        <v>2.8199999999999999E-2</v>
      </c>
      <c r="D174" s="143">
        <v>2.8199999999999999E-2</v>
      </c>
      <c r="E174" s="143">
        <v>2.8199999999999999E-2</v>
      </c>
      <c r="F174" s="143">
        <v>2.8199999999999999E-2</v>
      </c>
      <c r="G174" s="143">
        <v>2.8199999999999999E-2</v>
      </c>
      <c r="H174" s="143">
        <v>2.8199999999999999E-2</v>
      </c>
      <c r="I174" s="143">
        <v>2.8199999999999999E-2</v>
      </c>
      <c r="J174" s="143">
        <v>2.8199999999999999E-2</v>
      </c>
      <c r="K174" s="143">
        <v>2.8199999999999999E-2</v>
      </c>
      <c r="L174" s="143">
        <v>2.8199999999999999E-2</v>
      </c>
      <c r="M174" s="143">
        <v>2.8199999999999999E-2</v>
      </c>
      <c r="N174" s="143">
        <v>2.8199999999999999E-2</v>
      </c>
      <c r="O174" s="143">
        <v>2.8199999999999999E-2</v>
      </c>
      <c r="P174" s="143">
        <v>2.8199999999999999E-2</v>
      </c>
      <c r="Q174" s="143">
        <v>2.8199999999999999E-2</v>
      </c>
      <c r="R174" s="143">
        <v>2.8199999999999999E-2</v>
      </c>
      <c r="S174" s="143">
        <v>2.8199999999999999E-2</v>
      </c>
      <c r="T174" s="143">
        <v>2.8199999999999999E-2</v>
      </c>
      <c r="U174" s="143">
        <v>2.8199999999999999E-2</v>
      </c>
      <c r="V174" s="143">
        <v>2.8199999999999999E-2</v>
      </c>
      <c r="W174" s="143">
        <v>2.8199999999999999E-2</v>
      </c>
      <c r="X174" s="143">
        <v>2.8199999999999999E-2</v>
      </c>
    </row>
    <row r="175" spans="1:24" x14ac:dyDescent="0.5">
      <c r="A175" s="113" t="s">
        <v>295</v>
      </c>
      <c r="B175" s="113" t="s">
        <v>616</v>
      </c>
      <c r="C175" s="143">
        <v>2.8199999999999999E-2</v>
      </c>
      <c r="D175" s="143">
        <v>2.8199999999999999E-2</v>
      </c>
      <c r="E175" s="143">
        <v>2.8199999999999999E-2</v>
      </c>
      <c r="F175" s="143">
        <v>2.8199999999999999E-2</v>
      </c>
      <c r="G175" s="143">
        <v>2.8199999999999999E-2</v>
      </c>
      <c r="H175" s="143">
        <v>2.8199999999999999E-2</v>
      </c>
      <c r="I175" s="143">
        <v>2.8199999999999999E-2</v>
      </c>
      <c r="J175" s="143">
        <v>2.8199999999999999E-2</v>
      </c>
      <c r="K175" s="143">
        <v>2.8199999999999999E-2</v>
      </c>
      <c r="L175" s="143">
        <v>2.8199999999999999E-2</v>
      </c>
      <c r="M175" s="143">
        <v>2.8199999999999999E-2</v>
      </c>
      <c r="N175" s="143">
        <v>2.8199999999999999E-2</v>
      </c>
      <c r="O175" s="143">
        <v>2.8199999999999999E-2</v>
      </c>
      <c r="P175" s="143">
        <v>2.8199999999999999E-2</v>
      </c>
      <c r="Q175" s="143">
        <v>2.8199999999999999E-2</v>
      </c>
      <c r="R175" s="143">
        <v>2.8199999999999999E-2</v>
      </c>
      <c r="S175" s="143">
        <v>2.8199999999999999E-2</v>
      </c>
      <c r="T175" s="143">
        <v>2.8199999999999999E-2</v>
      </c>
      <c r="U175" s="143">
        <v>2.8199999999999999E-2</v>
      </c>
      <c r="V175" s="143">
        <v>2.8199999999999999E-2</v>
      </c>
      <c r="W175" s="143">
        <v>2.8199999999999999E-2</v>
      </c>
      <c r="X175" s="143">
        <v>2.8199999999999999E-2</v>
      </c>
    </row>
    <row r="176" spans="1:24" x14ac:dyDescent="0.5">
      <c r="A176" s="113" t="s">
        <v>296</v>
      </c>
      <c r="B176" s="113" t="s">
        <v>617</v>
      </c>
      <c r="C176" s="143">
        <v>2.8199999999999999E-2</v>
      </c>
      <c r="D176" s="143">
        <v>2.8199999999999999E-2</v>
      </c>
      <c r="E176" s="143">
        <v>2.8199999999999999E-2</v>
      </c>
      <c r="F176" s="143">
        <v>2.8199999999999999E-2</v>
      </c>
      <c r="G176" s="143">
        <v>2.8199999999999999E-2</v>
      </c>
      <c r="H176" s="143">
        <v>2.8199999999999999E-2</v>
      </c>
      <c r="I176" s="143">
        <v>2.8199999999999999E-2</v>
      </c>
      <c r="J176" s="143">
        <v>2.8199999999999999E-2</v>
      </c>
      <c r="K176" s="143">
        <v>2.8199999999999999E-2</v>
      </c>
      <c r="L176" s="143">
        <v>2.8199999999999999E-2</v>
      </c>
      <c r="M176" s="143">
        <v>2.8199999999999999E-2</v>
      </c>
      <c r="N176" s="143">
        <v>2.8199999999999999E-2</v>
      </c>
      <c r="O176" s="143">
        <v>2.8199999999999999E-2</v>
      </c>
      <c r="P176" s="143">
        <v>2.8199999999999999E-2</v>
      </c>
      <c r="Q176" s="143">
        <v>2.8199999999999999E-2</v>
      </c>
      <c r="R176" s="143">
        <v>2.8199999999999999E-2</v>
      </c>
      <c r="S176" s="143">
        <v>2.8199999999999999E-2</v>
      </c>
      <c r="T176" s="143">
        <v>2.8199999999999999E-2</v>
      </c>
      <c r="U176" s="143">
        <v>2.8199999999999999E-2</v>
      </c>
      <c r="V176" s="143">
        <v>2.8199999999999999E-2</v>
      </c>
      <c r="W176" s="143">
        <v>2.8199999999999999E-2</v>
      </c>
      <c r="X176" s="143">
        <v>2.8199999999999999E-2</v>
      </c>
    </row>
    <row r="177" spans="1:24" x14ac:dyDescent="0.5">
      <c r="A177" s="113" t="s">
        <v>297</v>
      </c>
      <c r="B177" s="113" t="s">
        <v>618</v>
      </c>
      <c r="C177" s="143">
        <v>2.8199999999999999E-2</v>
      </c>
      <c r="D177" s="143">
        <v>2.8199999999999999E-2</v>
      </c>
      <c r="E177" s="143">
        <v>2.8199999999999999E-2</v>
      </c>
      <c r="F177" s="143">
        <v>2.8199999999999999E-2</v>
      </c>
      <c r="G177" s="143">
        <v>2.8199999999999999E-2</v>
      </c>
      <c r="H177" s="143">
        <v>2.8199999999999999E-2</v>
      </c>
      <c r="I177" s="143">
        <v>2.8199999999999999E-2</v>
      </c>
      <c r="J177" s="143">
        <v>2.8199999999999999E-2</v>
      </c>
      <c r="K177" s="143">
        <v>2.8199999999999999E-2</v>
      </c>
      <c r="L177" s="143">
        <v>2.8199999999999999E-2</v>
      </c>
      <c r="M177" s="143">
        <v>2.8199999999999999E-2</v>
      </c>
      <c r="N177" s="143">
        <v>2.8199999999999999E-2</v>
      </c>
      <c r="O177" s="143">
        <v>2.8199999999999999E-2</v>
      </c>
      <c r="P177" s="143">
        <v>2.8199999999999999E-2</v>
      </c>
      <c r="Q177" s="143">
        <v>2.8199999999999999E-2</v>
      </c>
      <c r="R177" s="143">
        <v>2.8199999999999999E-2</v>
      </c>
      <c r="S177" s="143">
        <v>2.8199999999999999E-2</v>
      </c>
      <c r="T177" s="143">
        <v>2.8199999999999999E-2</v>
      </c>
      <c r="U177" s="143">
        <v>2.8199999999999999E-2</v>
      </c>
      <c r="V177" s="143">
        <v>2.8199999999999999E-2</v>
      </c>
      <c r="W177" s="143">
        <v>2.8199999999999999E-2</v>
      </c>
      <c r="X177" s="143">
        <v>2.8199999999999999E-2</v>
      </c>
    </row>
    <row r="178" spans="1:24" x14ac:dyDescent="0.5">
      <c r="A178" s="113" t="s">
        <v>298</v>
      </c>
      <c r="B178" s="113" t="s">
        <v>619</v>
      </c>
      <c r="C178" s="143">
        <v>2.8199999999999999E-2</v>
      </c>
      <c r="D178" s="143">
        <v>2.8199999999999999E-2</v>
      </c>
      <c r="E178" s="143">
        <v>2.8199999999999999E-2</v>
      </c>
      <c r="F178" s="143">
        <v>2.8199999999999999E-2</v>
      </c>
      <c r="G178" s="143">
        <v>2.8199999999999999E-2</v>
      </c>
      <c r="H178" s="143">
        <v>2.8199999999999999E-2</v>
      </c>
      <c r="I178" s="143">
        <v>2.8199999999999999E-2</v>
      </c>
      <c r="J178" s="143">
        <v>2.8199999999999999E-2</v>
      </c>
      <c r="K178" s="143">
        <v>2.8199999999999999E-2</v>
      </c>
      <c r="L178" s="143">
        <v>2.8199999999999999E-2</v>
      </c>
      <c r="M178" s="143">
        <v>2.8199999999999999E-2</v>
      </c>
      <c r="N178" s="143">
        <v>2.8199999999999999E-2</v>
      </c>
      <c r="O178" s="143">
        <v>2.8199999999999999E-2</v>
      </c>
      <c r="P178" s="143">
        <v>2.8199999999999999E-2</v>
      </c>
      <c r="Q178" s="143">
        <v>2.8199999999999999E-2</v>
      </c>
      <c r="R178" s="143">
        <v>2.8199999999999999E-2</v>
      </c>
      <c r="S178" s="143">
        <v>2.8199999999999999E-2</v>
      </c>
      <c r="T178" s="143">
        <v>2.8199999999999999E-2</v>
      </c>
      <c r="U178" s="143">
        <v>2.8199999999999999E-2</v>
      </c>
      <c r="V178" s="143">
        <v>2.8199999999999999E-2</v>
      </c>
      <c r="W178" s="143">
        <v>2.8199999999999999E-2</v>
      </c>
      <c r="X178" s="143">
        <v>2.8199999999999999E-2</v>
      </c>
    </row>
    <row r="179" spans="1:24" x14ac:dyDescent="0.5">
      <c r="A179" s="113" t="s">
        <v>299</v>
      </c>
      <c r="B179" s="113" t="s">
        <v>620</v>
      </c>
      <c r="C179" s="143">
        <v>2.8199999999999999E-2</v>
      </c>
      <c r="D179" s="143">
        <v>2.8199999999999999E-2</v>
      </c>
      <c r="E179" s="143">
        <v>2.8199999999999999E-2</v>
      </c>
      <c r="F179" s="143">
        <v>2.8199999999999999E-2</v>
      </c>
      <c r="G179" s="143">
        <v>2.8199999999999999E-2</v>
      </c>
      <c r="H179" s="143">
        <v>2.8199999999999999E-2</v>
      </c>
      <c r="I179" s="143">
        <v>2.8199999999999999E-2</v>
      </c>
      <c r="J179" s="143">
        <v>2.8199999999999999E-2</v>
      </c>
      <c r="K179" s="143">
        <v>2.8199999999999999E-2</v>
      </c>
      <c r="L179" s="143">
        <v>2.8199999999999999E-2</v>
      </c>
      <c r="M179" s="143">
        <v>2.8199999999999999E-2</v>
      </c>
      <c r="N179" s="143">
        <v>2.8199999999999999E-2</v>
      </c>
      <c r="O179" s="143">
        <v>2.8199999999999999E-2</v>
      </c>
      <c r="P179" s="143">
        <v>2.8199999999999999E-2</v>
      </c>
      <c r="Q179" s="143">
        <v>2.8199999999999999E-2</v>
      </c>
      <c r="R179" s="143">
        <v>2.8199999999999999E-2</v>
      </c>
      <c r="S179" s="143">
        <v>2.8199999999999999E-2</v>
      </c>
      <c r="T179" s="143">
        <v>2.8199999999999999E-2</v>
      </c>
      <c r="U179" s="143">
        <v>2.8199999999999999E-2</v>
      </c>
      <c r="V179" s="143">
        <v>2.8199999999999999E-2</v>
      </c>
      <c r="W179" s="143">
        <v>2.8199999999999999E-2</v>
      </c>
      <c r="X179" s="143">
        <v>2.8199999999999999E-2</v>
      </c>
    </row>
    <row r="180" spans="1:24" x14ac:dyDescent="0.5">
      <c r="A180" s="113" t="s">
        <v>300</v>
      </c>
      <c r="B180" s="113" t="s">
        <v>621</v>
      </c>
      <c r="C180" s="143">
        <v>2.8199999999999999E-2</v>
      </c>
      <c r="D180" s="143">
        <v>2.8199999999999999E-2</v>
      </c>
      <c r="E180" s="143">
        <v>2.8199999999999999E-2</v>
      </c>
      <c r="F180" s="143">
        <v>2.8199999999999999E-2</v>
      </c>
      <c r="G180" s="143">
        <v>2.8199999999999999E-2</v>
      </c>
      <c r="H180" s="143">
        <v>2.8199999999999999E-2</v>
      </c>
      <c r="I180" s="143">
        <v>2.8199999999999999E-2</v>
      </c>
      <c r="J180" s="143">
        <v>2.8199999999999999E-2</v>
      </c>
      <c r="K180" s="143">
        <v>2.8199999999999999E-2</v>
      </c>
      <c r="L180" s="143">
        <v>2.8199999999999999E-2</v>
      </c>
      <c r="M180" s="143">
        <v>2.8199999999999999E-2</v>
      </c>
      <c r="N180" s="143">
        <v>2.8199999999999999E-2</v>
      </c>
      <c r="O180" s="143">
        <v>2.8199999999999999E-2</v>
      </c>
      <c r="P180" s="143">
        <v>2.8199999999999999E-2</v>
      </c>
      <c r="Q180" s="143">
        <v>2.8199999999999999E-2</v>
      </c>
      <c r="R180" s="143">
        <v>2.8199999999999999E-2</v>
      </c>
      <c r="S180" s="143">
        <v>2.8199999999999999E-2</v>
      </c>
      <c r="T180" s="143">
        <v>2.8199999999999999E-2</v>
      </c>
      <c r="U180" s="143">
        <v>2.8199999999999999E-2</v>
      </c>
      <c r="V180" s="143">
        <v>2.8199999999999999E-2</v>
      </c>
      <c r="W180" s="143">
        <v>2.8199999999999999E-2</v>
      </c>
      <c r="X180" s="143">
        <v>2.8199999999999999E-2</v>
      </c>
    </row>
    <row r="181" spans="1:24" x14ac:dyDescent="0.5">
      <c r="A181" s="113" t="s">
        <v>301</v>
      </c>
      <c r="B181" s="113" t="s">
        <v>622</v>
      </c>
      <c r="C181" s="143">
        <v>2.8199999999999999E-2</v>
      </c>
      <c r="D181" s="143">
        <v>2.8199999999999999E-2</v>
      </c>
      <c r="E181" s="143">
        <v>2.8199999999999999E-2</v>
      </c>
      <c r="F181" s="143">
        <v>2.8199999999999999E-2</v>
      </c>
      <c r="G181" s="143">
        <v>2.8199999999999999E-2</v>
      </c>
      <c r="H181" s="143">
        <v>2.8199999999999999E-2</v>
      </c>
      <c r="I181" s="143">
        <v>2.8199999999999999E-2</v>
      </c>
      <c r="J181" s="143">
        <v>2.8199999999999999E-2</v>
      </c>
      <c r="K181" s="143">
        <v>2.8199999999999999E-2</v>
      </c>
      <c r="L181" s="143">
        <v>2.8199999999999999E-2</v>
      </c>
      <c r="M181" s="143">
        <v>2.8199999999999999E-2</v>
      </c>
      <c r="N181" s="143">
        <v>2.8199999999999999E-2</v>
      </c>
      <c r="O181" s="143">
        <v>2.8199999999999999E-2</v>
      </c>
      <c r="P181" s="143">
        <v>2.8199999999999999E-2</v>
      </c>
      <c r="Q181" s="143">
        <v>2.8199999999999999E-2</v>
      </c>
      <c r="R181" s="143">
        <v>2.8199999999999999E-2</v>
      </c>
      <c r="S181" s="143">
        <v>2.8199999999999999E-2</v>
      </c>
      <c r="T181" s="143">
        <v>2.8199999999999999E-2</v>
      </c>
      <c r="U181" s="143">
        <v>2.8199999999999999E-2</v>
      </c>
      <c r="V181" s="143">
        <v>2.8199999999999999E-2</v>
      </c>
      <c r="W181" s="143">
        <v>2.8199999999999999E-2</v>
      </c>
      <c r="X181" s="143">
        <v>2.8199999999999999E-2</v>
      </c>
    </row>
    <row r="182" spans="1:24" x14ac:dyDescent="0.5">
      <c r="A182" s="113" t="s">
        <v>302</v>
      </c>
      <c r="B182" s="113" t="s">
        <v>623</v>
      </c>
      <c r="C182" s="143">
        <v>2.8199999999999999E-2</v>
      </c>
      <c r="D182" s="143">
        <v>2.8199999999999999E-2</v>
      </c>
      <c r="E182" s="143">
        <v>2.8199999999999999E-2</v>
      </c>
      <c r="F182" s="143">
        <v>2.8199999999999999E-2</v>
      </c>
      <c r="G182" s="143">
        <v>2.8199999999999999E-2</v>
      </c>
      <c r="H182" s="143">
        <v>2.8199999999999999E-2</v>
      </c>
      <c r="I182" s="143">
        <v>2.8199999999999999E-2</v>
      </c>
      <c r="J182" s="143">
        <v>2.8199999999999999E-2</v>
      </c>
      <c r="K182" s="143">
        <v>2.8199999999999999E-2</v>
      </c>
      <c r="L182" s="143">
        <v>2.8199999999999999E-2</v>
      </c>
      <c r="M182" s="143">
        <v>2.8199999999999999E-2</v>
      </c>
      <c r="N182" s="143">
        <v>2.8199999999999999E-2</v>
      </c>
      <c r="O182" s="143">
        <v>2.8199999999999999E-2</v>
      </c>
      <c r="P182" s="143">
        <v>2.8199999999999999E-2</v>
      </c>
      <c r="Q182" s="143">
        <v>2.8199999999999999E-2</v>
      </c>
      <c r="R182" s="143">
        <v>2.8199999999999999E-2</v>
      </c>
      <c r="S182" s="143">
        <v>2.8199999999999999E-2</v>
      </c>
      <c r="T182" s="143">
        <v>2.8199999999999999E-2</v>
      </c>
      <c r="U182" s="143">
        <v>2.8199999999999999E-2</v>
      </c>
      <c r="V182" s="143">
        <v>2.8199999999999999E-2</v>
      </c>
      <c r="W182" s="143">
        <v>2.8199999999999999E-2</v>
      </c>
      <c r="X182" s="143">
        <v>2.8199999999999999E-2</v>
      </c>
    </row>
    <row r="183" spans="1:24" x14ac:dyDescent="0.5">
      <c r="A183" s="113" t="s">
        <v>303</v>
      </c>
      <c r="B183" s="113" t="s">
        <v>624</v>
      </c>
      <c r="C183" s="143">
        <v>2.8199999999999999E-2</v>
      </c>
      <c r="D183" s="143">
        <v>2.8199999999999999E-2</v>
      </c>
      <c r="E183" s="143">
        <v>2.8199999999999999E-2</v>
      </c>
      <c r="F183" s="143">
        <v>2.8199999999999999E-2</v>
      </c>
      <c r="G183" s="143">
        <v>2.8199999999999999E-2</v>
      </c>
      <c r="H183" s="143">
        <v>2.8199999999999999E-2</v>
      </c>
      <c r="I183" s="143">
        <v>2.8199999999999999E-2</v>
      </c>
      <c r="J183" s="143">
        <v>2.8199999999999999E-2</v>
      </c>
      <c r="K183" s="143">
        <v>2.8199999999999999E-2</v>
      </c>
      <c r="L183" s="143">
        <v>2.8199999999999999E-2</v>
      </c>
      <c r="M183" s="143">
        <v>2.8199999999999999E-2</v>
      </c>
      <c r="N183" s="143">
        <v>2.8199999999999999E-2</v>
      </c>
      <c r="O183" s="143">
        <v>2.8199999999999999E-2</v>
      </c>
      <c r="P183" s="143">
        <v>2.8199999999999999E-2</v>
      </c>
      <c r="Q183" s="143">
        <v>2.8199999999999999E-2</v>
      </c>
      <c r="R183" s="143">
        <v>2.8199999999999999E-2</v>
      </c>
      <c r="S183" s="143">
        <v>2.8199999999999999E-2</v>
      </c>
      <c r="T183" s="143">
        <v>2.8199999999999999E-2</v>
      </c>
      <c r="U183" s="143">
        <v>2.8199999999999999E-2</v>
      </c>
      <c r="V183" s="143">
        <v>2.8199999999999999E-2</v>
      </c>
      <c r="W183" s="143">
        <v>2.8199999999999999E-2</v>
      </c>
      <c r="X183" s="143">
        <v>2.8199999999999999E-2</v>
      </c>
    </row>
    <row r="184" spans="1:24" x14ac:dyDescent="0.5">
      <c r="A184" s="113" t="s">
        <v>304</v>
      </c>
      <c r="B184" s="113" t="s">
        <v>625</v>
      </c>
      <c r="C184" s="143">
        <v>2.8199999999999999E-2</v>
      </c>
      <c r="D184" s="143">
        <v>2.8199999999999999E-2</v>
      </c>
      <c r="E184" s="143">
        <v>2.8199999999999999E-2</v>
      </c>
      <c r="F184" s="143">
        <v>2.8199999999999999E-2</v>
      </c>
      <c r="G184" s="143">
        <v>2.8199999999999999E-2</v>
      </c>
      <c r="H184" s="143">
        <v>2.8199999999999999E-2</v>
      </c>
      <c r="I184" s="143">
        <v>2.8199999999999999E-2</v>
      </c>
      <c r="J184" s="143">
        <v>2.8199999999999999E-2</v>
      </c>
      <c r="K184" s="143">
        <v>2.8199999999999999E-2</v>
      </c>
      <c r="L184" s="143">
        <v>2.8199999999999999E-2</v>
      </c>
      <c r="M184" s="143">
        <v>2.8199999999999999E-2</v>
      </c>
      <c r="N184" s="143">
        <v>2.8199999999999999E-2</v>
      </c>
      <c r="O184" s="143">
        <v>2.8199999999999999E-2</v>
      </c>
      <c r="P184" s="143">
        <v>2.8199999999999999E-2</v>
      </c>
      <c r="Q184" s="143">
        <v>2.8199999999999999E-2</v>
      </c>
      <c r="R184" s="143">
        <v>2.8199999999999999E-2</v>
      </c>
      <c r="S184" s="143">
        <v>2.8199999999999999E-2</v>
      </c>
      <c r="T184" s="143">
        <v>2.8199999999999999E-2</v>
      </c>
      <c r="U184" s="143">
        <v>2.8199999999999999E-2</v>
      </c>
      <c r="V184" s="143">
        <v>2.8199999999999999E-2</v>
      </c>
      <c r="W184" s="143">
        <v>2.8199999999999999E-2</v>
      </c>
      <c r="X184" s="143">
        <v>2.8199999999999999E-2</v>
      </c>
    </row>
    <row r="185" spans="1:24" x14ac:dyDescent="0.5">
      <c r="A185" s="113" t="s">
        <v>305</v>
      </c>
      <c r="B185" s="113" t="s">
        <v>626</v>
      </c>
      <c r="C185" s="143">
        <v>2.8199999999999999E-2</v>
      </c>
      <c r="D185" s="143">
        <v>2.8199999999999999E-2</v>
      </c>
      <c r="E185" s="143">
        <v>2.8199999999999999E-2</v>
      </c>
      <c r="F185" s="143">
        <v>2.8199999999999999E-2</v>
      </c>
      <c r="G185" s="143">
        <v>2.8199999999999999E-2</v>
      </c>
      <c r="H185" s="143">
        <v>2.8199999999999999E-2</v>
      </c>
      <c r="I185" s="143">
        <v>2.8199999999999999E-2</v>
      </c>
      <c r="J185" s="143">
        <v>2.8199999999999999E-2</v>
      </c>
      <c r="K185" s="143">
        <v>2.8199999999999999E-2</v>
      </c>
      <c r="L185" s="143">
        <v>2.8199999999999999E-2</v>
      </c>
      <c r="M185" s="143">
        <v>2.8199999999999999E-2</v>
      </c>
      <c r="N185" s="143">
        <v>2.8199999999999999E-2</v>
      </c>
      <c r="O185" s="143">
        <v>2.8199999999999999E-2</v>
      </c>
      <c r="P185" s="143">
        <v>2.8199999999999999E-2</v>
      </c>
      <c r="Q185" s="143">
        <v>2.8199999999999999E-2</v>
      </c>
      <c r="R185" s="143">
        <v>2.8199999999999999E-2</v>
      </c>
      <c r="S185" s="143">
        <v>2.8199999999999999E-2</v>
      </c>
      <c r="T185" s="143">
        <v>2.8199999999999999E-2</v>
      </c>
      <c r="U185" s="143">
        <v>2.8199999999999999E-2</v>
      </c>
      <c r="V185" s="143">
        <v>2.8199999999999999E-2</v>
      </c>
      <c r="W185" s="143">
        <v>2.8199999999999999E-2</v>
      </c>
      <c r="X185" s="143">
        <v>2.8199999999999999E-2</v>
      </c>
    </row>
    <row r="186" spans="1:24" x14ac:dyDescent="0.5">
      <c r="A186" s="113" t="s">
        <v>306</v>
      </c>
      <c r="B186" s="113" t="s">
        <v>627</v>
      </c>
      <c r="C186" s="143">
        <v>2.8199999999999999E-2</v>
      </c>
      <c r="D186" s="143">
        <v>2.8199999999999999E-2</v>
      </c>
      <c r="E186" s="143">
        <v>2.8199999999999999E-2</v>
      </c>
      <c r="F186" s="143">
        <v>2.8199999999999999E-2</v>
      </c>
      <c r="G186" s="143">
        <v>2.8199999999999999E-2</v>
      </c>
      <c r="H186" s="143">
        <v>2.8199999999999999E-2</v>
      </c>
      <c r="I186" s="143">
        <v>2.8199999999999999E-2</v>
      </c>
      <c r="J186" s="143">
        <v>2.8199999999999999E-2</v>
      </c>
      <c r="K186" s="143">
        <v>2.8199999999999999E-2</v>
      </c>
      <c r="L186" s="143">
        <v>2.8199999999999999E-2</v>
      </c>
      <c r="M186" s="143">
        <v>2.8199999999999999E-2</v>
      </c>
      <c r="N186" s="143">
        <v>2.8199999999999999E-2</v>
      </c>
      <c r="O186" s="143">
        <v>2.8199999999999999E-2</v>
      </c>
      <c r="P186" s="143">
        <v>2.8199999999999999E-2</v>
      </c>
      <c r="Q186" s="143">
        <v>2.8199999999999999E-2</v>
      </c>
      <c r="R186" s="143">
        <v>2.8199999999999999E-2</v>
      </c>
      <c r="S186" s="143">
        <v>2.8199999999999999E-2</v>
      </c>
      <c r="T186" s="143">
        <v>2.8199999999999999E-2</v>
      </c>
      <c r="U186" s="143">
        <v>2.8199999999999999E-2</v>
      </c>
      <c r="V186" s="143">
        <v>2.8199999999999999E-2</v>
      </c>
      <c r="W186" s="143">
        <v>2.8199999999999999E-2</v>
      </c>
      <c r="X186" s="143">
        <v>2.8199999999999999E-2</v>
      </c>
    </row>
    <row r="187" spans="1:24" x14ac:dyDescent="0.5">
      <c r="A187" s="113" t="s">
        <v>307</v>
      </c>
      <c r="B187" s="113" t="s">
        <v>628</v>
      </c>
      <c r="C187" s="143">
        <v>2.8199999999999999E-2</v>
      </c>
      <c r="D187" s="143">
        <v>2.8199999999999999E-2</v>
      </c>
      <c r="E187" s="143">
        <v>2.8199999999999999E-2</v>
      </c>
      <c r="F187" s="143">
        <v>2.8199999999999999E-2</v>
      </c>
      <c r="G187" s="143">
        <v>2.8199999999999999E-2</v>
      </c>
      <c r="H187" s="143">
        <v>2.8199999999999999E-2</v>
      </c>
      <c r="I187" s="143">
        <v>2.8199999999999999E-2</v>
      </c>
      <c r="J187" s="143">
        <v>2.8199999999999999E-2</v>
      </c>
      <c r="K187" s="143">
        <v>2.8199999999999999E-2</v>
      </c>
      <c r="L187" s="143">
        <v>2.8199999999999999E-2</v>
      </c>
      <c r="M187" s="143">
        <v>2.8199999999999999E-2</v>
      </c>
      <c r="N187" s="143">
        <v>2.8199999999999999E-2</v>
      </c>
      <c r="O187" s="143">
        <v>2.8199999999999999E-2</v>
      </c>
      <c r="P187" s="143">
        <v>2.8199999999999999E-2</v>
      </c>
      <c r="Q187" s="143">
        <v>2.8199999999999999E-2</v>
      </c>
      <c r="R187" s="143">
        <v>2.8199999999999999E-2</v>
      </c>
      <c r="S187" s="143">
        <v>2.8199999999999999E-2</v>
      </c>
      <c r="T187" s="143">
        <v>2.8199999999999999E-2</v>
      </c>
      <c r="U187" s="143">
        <v>2.8199999999999999E-2</v>
      </c>
      <c r="V187" s="143">
        <v>2.8199999999999999E-2</v>
      </c>
      <c r="W187" s="143">
        <v>2.8199999999999999E-2</v>
      </c>
      <c r="X187" s="143">
        <v>2.8199999999999999E-2</v>
      </c>
    </row>
    <row r="188" spans="1:24" x14ac:dyDescent="0.5">
      <c r="A188" s="113" t="s">
        <v>308</v>
      </c>
      <c r="B188" s="113" t="s">
        <v>629</v>
      </c>
      <c r="C188" s="143">
        <v>2.8199999999999999E-2</v>
      </c>
      <c r="D188" s="143">
        <v>2.8199999999999999E-2</v>
      </c>
      <c r="E188" s="143">
        <v>2.8199999999999999E-2</v>
      </c>
      <c r="F188" s="143">
        <v>2.8199999999999999E-2</v>
      </c>
      <c r="G188" s="143">
        <v>2.8199999999999999E-2</v>
      </c>
      <c r="H188" s="143">
        <v>2.8199999999999999E-2</v>
      </c>
      <c r="I188" s="143">
        <v>2.8199999999999999E-2</v>
      </c>
      <c r="J188" s="143">
        <v>2.8199999999999999E-2</v>
      </c>
      <c r="K188" s="143">
        <v>2.8199999999999999E-2</v>
      </c>
      <c r="L188" s="143">
        <v>2.8199999999999999E-2</v>
      </c>
      <c r="M188" s="143">
        <v>2.8199999999999999E-2</v>
      </c>
      <c r="N188" s="143">
        <v>2.8199999999999999E-2</v>
      </c>
      <c r="O188" s="143">
        <v>2.8199999999999999E-2</v>
      </c>
      <c r="P188" s="143">
        <v>2.8199999999999999E-2</v>
      </c>
      <c r="Q188" s="143">
        <v>2.8199999999999999E-2</v>
      </c>
      <c r="R188" s="143">
        <v>2.8199999999999999E-2</v>
      </c>
      <c r="S188" s="143">
        <v>2.8199999999999999E-2</v>
      </c>
      <c r="T188" s="143">
        <v>2.8199999999999999E-2</v>
      </c>
      <c r="U188" s="143">
        <v>2.8199999999999999E-2</v>
      </c>
      <c r="V188" s="143">
        <v>2.8199999999999999E-2</v>
      </c>
      <c r="W188" s="143">
        <v>2.8199999999999999E-2</v>
      </c>
      <c r="X188" s="143">
        <v>2.8199999999999999E-2</v>
      </c>
    </row>
    <row r="189" spans="1:24" x14ac:dyDescent="0.5">
      <c r="A189" s="113" t="s">
        <v>309</v>
      </c>
      <c r="B189" s="113" t="s">
        <v>630</v>
      </c>
      <c r="C189" s="143">
        <v>2.8199999999999999E-2</v>
      </c>
      <c r="D189" s="143">
        <v>2.8199999999999999E-2</v>
      </c>
      <c r="E189" s="143">
        <v>2.8199999999999999E-2</v>
      </c>
      <c r="F189" s="143">
        <v>2.8199999999999999E-2</v>
      </c>
      <c r="G189" s="143">
        <v>2.8199999999999999E-2</v>
      </c>
      <c r="H189" s="143">
        <v>2.8199999999999999E-2</v>
      </c>
      <c r="I189" s="143">
        <v>2.8199999999999999E-2</v>
      </c>
      <c r="J189" s="143">
        <v>2.8199999999999999E-2</v>
      </c>
      <c r="K189" s="143">
        <v>2.8199999999999999E-2</v>
      </c>
      <c r="L189" s="143">
        <v>2.8199999999999999E-2</v>
      </c>
      <c r="M189" s="143">
        <v>2.8199999999999999E-2</v>
      </c>
      <c r="N189" s="143">
        <v>2.8199999999999999E-2</v>
      </c>
      <c r="O189" s="143">
        <v>2.8199999999999999E-2</v>
      </c>
      <c r="P189" s="143">
        <v>2.8199999999999999E-2</v>
      </c>
      <c r="Q189" s="143">
        <v>2.8199999999999999E-2</v>
      </c>
      <c r="R189" s="143">
        <v>2.8199999999999999E-2</v>
      </c>
      <c r="S189" s="143">
        <v>2.8199999999999999E-2</v>
      </c>
      <c r="T189" s="143">
        <v>2.8199999999999999E-2</v>
      </c>
      <c r="U189" s="143">
        <v>2.8199999999999999E-2</v>
      </c>
      <c r="V189" s="143">
        <v>2.8199999999999999E-2</v>
      </c>
      <c r="W189" s="143">
        <v>2.8199999999999999E-2</v>
      </c>
      <c r="X189" s="143">
        <v>2.8199999999999999E-2</v>
      </c>
    </row>
    <row r="190" spans="1:24" x14ac:dyDescent="0.5">
      <c r="A190" s="113" t="s">
        <v>310</v>
      </c>
      <c r="B190" s="113" t="s">
        <v>631</v>
      </c>
      <c r="C190" s="143">
        <v>2.8199999999999999E-2</v>
      </c>
      <c r="D190" s="143">
        <v>2.8199999999999999E-2</v>
      </c>
      <c r="E190" s="143">
        <v>2.8199999999999999E-2</v>
      </c>
      <c r="F190" s="143">
        <v>2.8199999999999999E-2</v>
      </c>
      <c r="G190" s="143">
        <v>2.8199999999999999E-2</v>
      </c>
      <c r="H190" s="143">
        <v>2.8199999999999999E-2</v>
      </c>
      <c r="I190" s="143">
        <v>2.8199999999999999E-2</v>
      </c>
      <c r="J190" s="143">
        <v>2.8199999999999999E-2</v>
      </c>
      <c r="K190" s="143">
        <v>2.8199999999999999E-2</v>
      </c>
      <c r="L190" s="143">
        <v>2.8199999999999999E-2</v>
      </c>
      <c r="M190" s="143">
        <v>2.8199999999999999E-2</v>
      </c>
      <c r="N190" s="143">
        <v>2.8199999999999999E-2</v>
      </c>
      <c r="O190" s="143">
        <v>2.8199999999999999E-2</v>
      </c>
      <c r="P190" s="143">
        <v>2.8199999999999999E-2</v>
      </c>
      <c r="Q190" s="143">
        <v>2.8199999999999999E-2</v>
      </c>
      <c r="R190" s="143">
        <v>2.8199999999999999E-2</v>
      </c>
      <c r="S190" s="143">
        <v>2.8199999999999999E-2</v>
      </c>
      <c r="T190" s="143">
        <v>2.8199999999999999E-2</v>
      </c>
      <c r="U190" s="143">
        <v>2.8199999999999999E-2</v>
      </c>
      <c r="V190" s="143">
        <v>2.8199999999999999E-2</v>
      </c>
      <c r="W190" s="143">
        <v>2.8199999999999999E-2</v>
      </c>
      <c r="X190" s="143">
        <v>2.8199999999999999E-2</v>
      </c>
    </row>
    <row r="191" spans="1:24" x14ac:dyDescent="0.5">
      <c r="A191" s="113" t="s">
        <v>311</v>
      </c>
      <c r="B191" s="113" t="s">
        <v>632</v>
      </c>
      <c r="C191" s="143">
        <v>2.8199999999999999E-2</v>
      </c>
      <c r="D191" s="143">
        <v>2.8199999999999999E-2</v>
      </c>
      <c r="E191" s="143">
        <v>2.8199999999999999E-2</v>
      </c>
      <c r="F191" s="143">
        <v>2.8199999999999999E-2</v>
      </c>
      <c r="G191" s="143">
        <v>2.8199999999999999E-2</v>
      </c>
      <c r="H191" s="143">
        <v>2.8199999999999999E-2</v>
      </c>
      <c r="I191" s="143">
        <v>2.8199999999999999E-2</v>
      </c>
      <c r="J191" s="143">
        <v>2.8199999999999999E-2</v>
      </c>
      <c r="K191" s="143">
        <v>2.8199999999999999E-2</v>
      </c>
      <c r="L191" s="143">
        <v>2.8199999999999999E-2</v>
      </c>
      <c r="M191" s="143">
        <v>2.8199999999999999E-2</v>
      </c>
      <c r="N191" s="143">
        <v>2.8199999999999999E-2</v>
      </c>
      <c r="O191" s="143">
        <v>2.8199999999999999E-2</v>
      </c>
      <c r="P191" s="143">
        <v>2.8199999999999999E-2</v>
      </c>
      <c r="Q191" s="143">
        <v>2.8199999999999999E-2</v>
      </c>
      <c r="R191" s="143">
        <v>2.8199999999999999E-2</v>
      </c>
      <c r="S191" s="143">
        <v>2.8199999999999999E-2</v>
      </c>
      <c r="T191" s="143">
        <v>2.8199999999999999E-2</v>
      </c>
      <c r="U191" s="143">
        <v>2.8199999999999999E-2</v>
      </c>
      <c r="V191" s="143">
        <v>2.8199999999999999E-2</v>
      </c>
      <c r="W191" s="143">
        <v>2.8199999999999999E-2</v>
      </c>
      <c r="X191" s="143">
        <v>2.8199999999999999E-2</v>
      </c>
    </row>
    <row r="192" spans="1:24" x14ac:dyDescent="0.5">
      <c r="A192" s="113" t="s">
        <v>312</v>
      </c>
      <c r="B192" s="113" t="s">
        <v>633</v>
      </c>
      <c r="C192" s="143">
        <v>2.8199999999999999E-2</v>
      </c>
      <c r="D192" s="143">
        <v>2.8199999999999999E-2</v>
      </c>
      <c r="E192" s="143">
        <v>2.8199999999999999E-2</v>
      </c>
      <c r="F192" s="143">
        <v>2.8199999999999999E-2</v>
      </c>
      <c r="G192" s="143">
        <v>2.8199999999999999E-2</v>
      </c>
      <c r="H192" s="143">
        <v>2.8199999999999999E-2</v>
      </c>
      <c r="I192" s="143">
        <v>2.8199999999999999E-2</v>
      </c>
      <c r="J192" s="143">
        <v>2.8199999999999999E-2</v>
      </c>
      <c r="K192" s="143">
        <v>2.8199999999999999E-2</v>
      </c>
      <c r="L192" s="143">
        <v>2.8199999999999999E-2</v>
      </c>
      <c r="M192" s="143">
        <v>2.8199999999999999E-2</v>
      </c>
      <c r="N192" s="143">
        <v>2.8199999999999999E-2</v>
      </c>
      <c r="O192" s="143">
        <v>2.8199999999999999E-2</v>
      </c>
      <c r="P192" s="143">
        <v>2.8199999999999999E-2</v>
      </c>
      <c r="Q192" s="143">
        <v>2.8199999999999999E-2</v>
      </c>
      <c r="R192" s="143">
        <v>2.8199999999999999E-2</v>
      </c>
      <c r="S192" s="143">
        <v>2.8199999999999999E-2</v>
      </c>
      <c r="T192" s="143">
        <v>2.8199999999999999E-2</v>
      </c>
      <c r="U192" s="143">
        <v>2.8199999999999999E-2</v>
      </c>
      <c r="V192" s="143">
        <v>2.8199999999999999E-2</v>
      </c>
      <c r="W192" s="143">
        <v>2.8199999999999999E-2</v>
      </c>
      <c r="X192" s="143">
        <v>2.8199999999999999E-2</v>
      </c>
    </row>
    <row r="193" spans="1:24" x14ac:dyDescent="0.5">
      <c r="A193" s="113" t="s">
        <v>313</v>
      </c>
      <c r="B193" s="113" t="s">
        <v>634</v>
      </c>
      <c r="C193" s="143">
        <v>2.8199999999999999E-2</v>
      </c>
      <c r="D193" s="143">
        <v>2.8199999999999999E-2</v>
      </c>
      <c r="E193" s="143">
        <v>2.8199999999999999E-2</v>
      </c>
      <c r="F193" s="143">
        <v>2.8199999999999999E-2</v>
      </c>
      <c r="G193" s="143">
        <v>2.8199999999999999E-2</v>
      </c>
      <c r="H193" s="143">
        <v>2.8199999999999999E-2</v>
      </c>
      <c r="I193" s="143">
        <v>2.8199999999999999E-2</v>
      </c>
      <c r="J193" s="143">
        <v>2.8199999999999999E-2</v>
      </c>
      <c r="K193" s="143">
        <v>2.8199999999999999E-2</v>
      </c>
      <c r="L193" s="143">
        <v>2.8199999999999999E-2</v>
      </c>
      <c r="M193" s="143">
        <v>2.8199999999999999E-2</v>
      </c>
      <c r="N193" s="143">
        <v>2.8199999999999999E-2</v>
      </c>
      <c r="O193" s="143">
        <v>2.8199999999999999E-2</v>
      </c>
      <c r="P193" s="143">
        <v>2.8199999999999999E-2</v>
      </c>
      <c r="Q193" s="143">
        <v>2.8199999999999999E-2</v>
      </c>
      <c r="R193" s="143">
        <v>2.8199999999999999E-2</v>
      </c>
      <c r="S193" s="143">
        <v>2.8199999999999999E-2</v>
      </c>
      <c r="T193" s="143">
        <v>2.8199999999999999E-2</v>
      </c>
      <c r="U193" s="143">
        <v>2.8199999999999999E-2</v>
      </c>
      <c r="V193" s="143">
        <v>2.8199999999999999E-2</v>
      </c>
      <c r="W193" s="143">
        <v>2.8199999999999999E-2</v>
      </c>
      <c r="X193" s="143">
        <v>2.8199999999999999E-2</v>
      </c>
    </row>
    <row r="194" spans="1:24" x14ac:dyDescent="0.5">
      <c r="A194" s="113" t="s">
        <v>314</v>
      </c>
      <c r="B194" s="113" t="s">
        <v>635</v>
      </c>
      <c r="C194" s="143">
        <v>2.8199999999999999E-2</v>
      </c>
      <c r="D194" s="143">
        <v>2.8199999999999999E-2</v>
      </c>
      <c r="E194" s="143">
        <v>2.8199999999999999E-2</v>
      </c>
      <c r="F194" s="143">
        <v>2.8199999999999999E-2</v>
      </c>
      <c r="G194" s="143">
        <v>2.8199999999999999E-2</v>
      </c>
      <c r="H194" s="143">
        <v>2.8199999999999999E-2</v>
      </c>
      <c r="I194" s="143">
        <v>2.8199999999999999E-2</v>
      </c>
      <c r="J194" s="143">
        <v>2.8199999999999999E-2</v>
      </c>
      <c r="K194" s="143">
        <v>2.8199999999999999E-2</v>
      </c>
      <c r="L194" s="143">
        <v>2.8199999999999999E-2</v>
      </c>
      <c r="M194" s="143">
        <v>2.8199999999999999E-2</v>
      </c>
      <c r="N194" s="143">
        <v>2.8199999999999999E-2</v>
      </c>
      <c r="O194" s="143">
        <v>2.8199999999999999E-2</v>
      </c>
      <c r="P194" s="143">
        <v>2.8199999999999999E-2</v>
      </c>
      <c r="Q194" s="143">
        <v>2.8199999999999999E-2</v>
      </c>
      <c r="R194" s="143">
        <v>2.8199999999999999E-2</v>
      </c>
      <c r="S194" s="143">
        <v>2.8199999999999999E-2</v>
      </c>
      <c r="T194" s="143">
        <v>2.8199999999999999E-2</v>
      </c>
      <c r="U194" s="143">
        <v>2.8199999999999999E-2</v>
      </c>
      <c r="V194" s="143">
        <v>2.8199999999999999E-2</v>
      </c>
      <c r="W194" s="143">
        <v>2.8199999999999999E-2</v>
      </c>
      <c r="X194" s="143">
        <v>2.8199999999999999E-2</v>
      </c>
    </row>
    <row r="195" spans="1:24" x14ac:dyDescent="0.5">
      <c r="A195" s="113" t="s">
        <v>315</v>
      </c>
      <c r="B195" s="113" t="s">
        <v>636</v>
      </c>
      <c r="C195" s="143">
        <v>2.8199999999999999E-2</v>
      </c>
      <c r="D195" s="143">
        <v>2.8199999999999999E-2</v>
      </c>
      <c r="E195" s="143">
        <v>2.8199999999999999E-2</v>
      </c>
      <c r="F195" s="143">
        <v>2.8199999999999999E-2</v>
      </c>
      <c r="G195" s="143">
        <v>2.8199999999999999E-2</v>
      </c>
      <c r="H195" s="143">
        <v>2.8199999999999999E-2</v>
      </c>
      <c r="I195" s="143">
        <v>2.8199999999999999E-2</v>
      </c>
      <c r="J195" s="143">
        <v>2.8199999999999999E-2</v>
      </c>
      <c r="K195" s="143">
        <v>2.8199999999999999E-2</v>
      </c>
      <c r="L195" s="143">
        <v>2.8199999999999999E-2</v>
      </c>
      <c r="M195" s="143">
        <v>2.8199999999999999E-2</v>
      </c>
      <c r="N195" s="143">
        <v>2.8199999999999999E-2</v>
      </c>
      <c r="O195" s="143">
        <v>2.8199999999999999E-2</v>
      </c>
      <c r="P195" s="143">
        <v>2.8199999999999999E-2</v>
      </c>
      <c r="Q195" s="143">
        <v>2.8199999999999999E-2</v>
      </c>
      <c r="R195" s="143">
        <v>2.8199999999999999E-2</v>
      </c>
      <c r="S195" s="143">
        <v>2.8199999999999999E-2</v>
      </c>
      <c r="T195" s="143">
        <v>2.8199999999999999E-2</v>
      </c>
      <c r="U195" s="143">
        <v>2.8199999999999999E-2</v>
      </c>
      <c r="V195" s="143">
        <v>2.8199999999999999E-2</v>
      </c>
      <c r="W195" s="143">
        <v>2.8199999999999999E-2</v>
      </c>
      <c r="X195" s="143">
        <v>2.8199999999999999E-2</v>
      </c>
    </row>
    <row r="196" spans="1:24" x14ac:dyDescent="0.5">
      <c r="A196" s="113" t="s">
        <v>316</v>
      </c>
      <c r="B196" s="113" t="s">
        <v>637</v>
      </c>
      <c r="C196" s="143">
        <v>2.8199999999999999E-2</v>
      </c>
      <c r="D196" s="143">
        <v>2.8199999999999999E-2</v>
      </c>
      <c r="E196" s="143">
        <v>2.8199999999999999E-2</v>
      </c>
      <c r="F196" s="143">
        <v>2.8199999999999999E-2</v>
      </c>
      <c r="G196" s="143">
        <v>2.8199999999999999E-2</v>
      </c>
      <c r="H196" s="143">
        <v>2.8199999999999999E-2</v>
      </c>
      <c r="I196" s="143">
        <v>2.8199999999999999E-2</v>
      </c>
      <c r="J196" s="143">
        <v>2.8199999999999999E-2</v>
      </c>
      <c r="K196" s="143">
        <v>2.8199999999999999E-2</v>
      </c>
      <c r="L196" s="143">
        <v>2.8199999999999999E-2</v>
      </c>
      <c r="M196" s="143">
        <v>2.8199999999999999E-2</v>
      </c>
      <c r="N196" s="143">
        <v>2.8199999999999999E-2</v>
      </c>
      <c r="O196" s="143">
        <v>2.8199999999999999E-2</v>
      </c>
      <c r="P196" s="143">
        <v>2.8199999999999999E-2</v>
      </c>
      <c r="Q196" s="143">
        <v>2.8199999999999999E-2</v>
      </c>
      <c r="R196" s="143">
        <v>2.8199999999999999E-2</v>
      </c>
      <c r="S196" s="143">
        <v>2.8199999999999999E-2</v>
      </c>
      <c r="T196" s="143">
        <v>2.8199999999999999E-2</v>
      </c>
      <c r="U196" s="143">
        <v>2.8199999999999999E-2</v>
      </c>
      <c r="V196" s="143">
        <v>2.8199999999999999E-2</v>
      </c>
      <c r="W196" s="143">
        <v>2.8199999999999999E-2</v>
      </c>
      <c r="X196" s="143">
        <v>2.8199999999999999E-2</v>
      </c>
    </row>
    <row r="197" spans="1:24" x14ac:dyDescent="0.5">
      <c r="A197" s="113" t="s">
        <v>317</v>
      </c>
      <c r="B197" s="113" t="s">
        <v>638</v>
      </c>
      <c r="C197" s="143">
        <v>2.8199999999999999E-2</v>
      </c>
      <c r="D197" s="143">
        <v>2.8199999999999999E-2</v>
      </c>
      <c r="E197" s="143">
        <v>2.8199999999999999E-2</v>
      </c>
      <c r="F197" s="143">
        <v>2.8199999999999999E-2</v>
      </c>
      <c r="G197" s="143">
        <v>2.8199999999999999E-2</v>
      </c>
      <c r="H197" s="143">
        <v>2.8199999999999999E-2</v>
      </c>
      <c r="I197" s="143">
        <v>2.8199999999999999E-2</v>
      </c>
      <c r="J197" s="143">
        <v>2.8199999999999999E-2</v>
      </c>
      <c r="K197" s="143">
        <v>2.8199999999999999E-2</v>
      </c>
      <c r="L197" s="143">
        <v>2.8199999999999999E-2</v>
      </c>
      <c r="M197" s="143">
        <v>2.8199999999999999E-2</v>
      </c>
      <c r="N197" s="143">
        <v>2.8199999999999999E-2</v>
      </c>
      <c r="O197" s="143">
        <v>2.8199999999999999E-2</v>
      </c>
      <c r="P197" s="143">
        <v>2.8199999999999999E-2</v>
      </c>
      <c r="Q197" s="143">
        <v>2.8199999999999999E-2</v>
      </c>
      <c r="R197" s="143">
        <v>2.8199999999999999E-2</v>
      </c>
      <c r="S197" s="143">
        <v>2.8199999999999999E-2</v>
      </c>
      <c r="T197" s="143">
        <v>2.8199999999999999E-2</v>
      </c>
      <c r="U197" s="143">
        <v>2.8199999999999999E-2</v>
      </c>
      <c r="V197" s="143">
        <v>2.8199999999999999E-2</v>
      </c>
      <c r="W197" s="143">
        <v>2.8199999999999999E-2</v>
      </c>
      <c r="X197" s="143">
        <v>2.8199999999999999E-2</v>
      </c>
    </row>
    <row r="198" spans="1:24" x14ac:dyDescent="0.5">
      <c r="A198" s="113" t="s">
        <v>318</v>
      </c>
      <c r="B198" s="113" t="s">
        <v>639</v>
      </c>
      <c r="C198" s="143">
        <v>2.8199999999999999E-2</v>
      </c>
      <c r="D198" s="143">
        <v>2.8199999999999999E-2</v>
      </c>
      <c r="E198" s="143">
        <v>2.8199999999999999E-2</v>
      </c>
      <c r="F198" s="143">
        <v>2.8199999999999999E-2</v>
      </c>
      <c r="G198" s="143">
        <v>2.8199999999999999E-2</v>
      </c>
      <c r="H198" s="143">
        <v>2.8199999999999999E-2</v>
      </c>
      <c r="I198" s="143">
        <v>2.8199999999999999E-2</v>
      </c>
      <c r="J198" s="143">
        <v>2.8199999999999999E-2</v>
      </c>
      <c r="K198" s="143">
        <v>2.8199999999999999E-2</v>
      </c>
      <c r="L198" s="143">
        <v>2.8199999999999999E-2</v>
      </c>
      <c r="M198" s="143">
        <v>2.8199999999999999E-2</v>
      </c>
      <c r="N198" s="143">
        <v>2.8199999999999999E-2</v>
      </c>
      <c r="O198" s="143">
        <v>2.8199999999999999E-2</v>
      </c>
      <c r="P198" s="143">
        <v>2.8199999999999999E-2</v>
      </c>
      <c r="Q198" s="143">
        <v>2.8199999999999999E-2</v>
      </c>
      <c r="R198" s="143">
        <v>2.8199999999999999E-2</v>
      </c>
      <c r="S198" s="143">
        <v>2.8199999999999999E-2</v>
      </c>
      <c r="T198" s="143">
        <v>2.8199999999999999E-2</v>
      </c>
      <c r="U198" s="143">
        <v>2.8199999999999999E-2</v>
      </c>
      <c r="V198" s="143">
        <v>2.8199999999999999E-2</v>
      </c>
      <c r="W198" s="143">
        <v>2.8199999999999999E-2</v>
      </c>
      <c r="X198" s="143">
        <v>2.8199999999999999E-2</v>
      </c>
    </row>
    <row r="199" spans="1:24" x14ac:dyDescent="0.5">
      <c r="A199" s="113" t="s">
        <v>319</v>
      </c>
      <c r="B199" s="113" t="s">
        <v>640</v>
      </c>
      <c r="C199" s="143">
        <v>2.8199999999999999E-2</v>
      </c>
      <c r="D199" s="143">
        <v>2.8199999999999999E-2</v>
      </c>
      <c r="E199" s="143">
        <v>2.8199999999999999E-2</v>
      </c>
      <c r="F199" s="143">
        <v>2.8199999999999999E-2</v>
      </c>
      <c r="G199" s="143">
        <v>2.8199999999999999E-2</v>
      </c>
      <c r="H199" s="143">
        <v>2.8199999999999999E-2</v>
      </c>
      <c r="I199" s="143">
        <v>2.8199999999999999E-2</v>
      </c>
      <c r="J199" s="143">
        <v>2.8199999999999999E-2</v>
      </c>
      <c r="K199" s="143">
        <v>2.8199999999999999E-2</v>
      </c>
      <c r="L199" s="143">
        <v>2.8199999999999999E-2</v>
      </c>
      <c r="M199" s="143">
        <v>2.8199999999999999E-2</v>
      </c>
      <c r="N199" s="143">
        <v>2.8199999999999999E-2</v>
      </c>
      <c r="O199" s="143">
        <v>2.8199999999999999E-2</v>
      </c>
      <c r="P199" s="143">
        <v>2.8199999999999999E-2</v>
      </c>
      <c r="Q199" s="143">
        <v>2.8199999999999999E-2</v>
      </c>
      <c r="R199" s="143">
        <v>2.8199999999999999E-2</v>
      </c>
      <c r="S199" s="143">
        <v>2.8199999999999999E-2</v>
      </c>
      <c r="T199" s="143">
        <v>2.8199999999999999E-2</v>
      </c>
      <c r="U199" s="143">
        <v>2.8199999999999999E-2</v>
      </c>
      <c r="V199" s="143">
        <v>2.8199999999999999E-2</v>
      </c>
      <c r="W199" s="143">
        <v>2.8199999999999999E-2</v>
      </c>
      <c r="X199" s="143">
        <v>2.8199999999999999E-2</v>
      </c>
    </row>
    <row r="200" spans="1:24" x14ac:dyDescent="0.5">
      <c r="A200" s="113" t="s">
        <v>320</v>
      </c>
      <c r="B200" s="113" t="s">
        <v>641</v>
      </c>
      <c r="C200" s="143">
        <v>2.8199999999999999E-2</v>
      </c>
      <c r="D200" s="143">
        <v>2.8199999999999999E-2</v>
      </c>
      <c r="E200" s="143">
        <v>2.8199999999999999E-2</v>
      </c>
      <c r="F200" s="143">
        <v>2.8199999999999999E-2</v>
      </c>
      <c r="G200" s="143">
        <v>2.8199999999999999E-2</v>
      </c>
      <c r="H200" s="143">
        <v>2.8199999999999999E-2</v>
      </c>
      <c r="I200" s="143">
        <v>2.8199999999999999E-2</v>
      </c>
      <c r="J200" s="143">
        <v>2.8199999999999999E-2</v>
      </c>
      <c r="K200" s="143">
        <v>2.8199999999999999E-2</v>
      </c>
      <c r="L200" s="143">
        <v>2.8199999999999999E-2</v>
      </c>
      <c r="M200" s="143">
        <v>2.8199999999999999E-2</v>
      </c>
      <c r="N200" s="143">
        <v>2.8199999999999999E-2</v>
      </c>
      <c r="O200" s="143">
        <v>2.8199999999999999E-2</v>
      </c>
      <c r="P200" s="143">
        <v>2.8199999999999999E-2</v>
      </c>
      <c r="Q200" s="143">
        <v>2.8199999999999999E-2</v>
      </c>
      <c r="R200" s="143">
        <v>2.8199999999999999E-2</v>
      </c>
      <c r="S200" s="143">
        <v>2.8199999999999999E-2</v>
      </c>
      <c r="T200" s="143">
        <v>2.8199999999999999E-2</v>
      </c>
      <c r="U200" s="143">
        <v>2.8199999999999999E-2</v>
      </c>
      <c r="V200" s="143">
        <v>2.8199999999999999E-2</v>
      </c>
      <c r="W200" s="143">
        <v>2.8199999999999999E-2</v>
      </c>
      <c r="X200" s="143">
        <v>2.8199999999999999E-2</v>
      </c>
    </row>
    <row r="201" spans="1:24" x14ac:dyDescent="0.5">
      <c r="A201" s="113" t="s">
        <v>321</v>
      </c>
      <c r="B201" s="113" t="s">
        <v>642</v>
      </c>
      <c r="C201" s="143">
        <v>2.8199999999999999E-2</v>
      </c>
      <c r="D201" s="143">
        <v>2.8199999999999999E-2</v>
      </c>
      <c r="E201" s="143">
        <v>2.8199999999999999E-2</v>
      </c>
      <c r="F201" s="143">
        <v>2.8199999999999999E-2</v>
      </c>
      <c r="G201" s="143">
        <v>2.8199999999999999E-2</v>
      </c>
      <c r="H201" s="143">
        <v>2.8199999999999999E-2</v>
      </c>
      <c r="I201" s="143">
        <v>2.8199999999999999E-2</v>
      </c>
      <c r="J201" s="143">
        <v>2.8199999999999999E-2</v>
      </c>
      <c r="K201" s="143">
        <v>2.8199999999999999E-2</v>
      </c>
      <c r="L201" s="143">
        <v>2.8199999999999999E-2</v>
      </c>
      <c r="M201" s="143">
        <v>2.8199999999999999E-2</v>
      </c>
      <c r="N201" s="143">
        <v>2.8199999999999999E-2</v>
      </c>
      <c r="O201" s="143">
        <v>2.8199999999999999E-2</v>
      </c>
      <c r="P201" s="143">
        <v>2.8199999999999999E-2</v>
      </c>
      <c r="Q201" s="143">
        <v>2.8199999999999999E-2</v>
      </c>
      <c r="R201" s="143">
        <v>2.8199999999999999E-2</v>
      </c>
      <c r="S201" s="143">
        <v>2.8199999999999999E-2</v>
      </c>
      <c r="T201" s="143">
        <v>2.8199999999999999E-2</v>
      </c>
      <c r="U201" s="143">
        <v>2.8199999999999999E-2</v>
      </c>
      <c r="V201" s="143">
        <v>2.8199999999999999E-2</v>
      </c>
      <c r="W201" s="143">
        <v>2.8199999999999999E-2</v>
      </c>
      <c r="X201" s="143">
        <v>2.8199999999999999E-2</v>
      </c>
    </row>
    <row r="202" spans="1:24" x14ac:dyDescent="0.5">
      <c r="A202" s="113" t="s">
        <v>322</v>
      </c>
      <c r="B202" s="113" t="s">
        <v>643</v>
      </c>
      <c r="C202" s="143">
        <v>2.8199999999999999E-2</v>
      </c>
      <c r="D202" s="143">
        <v>2.8199999999999999E-2</v>
      </c>
      <c r="E202" s="143">
        <v>2.8199999999999999E-2</v>
      </c>
      <c r="F202" s="143">
        <v>2.8199999999999999E-2</v>
      </c>
      <c r="G202" s="143">
        <v>2.8199999999999999E-2</v>
      </c>
      <c r="H202" s="143">
        <v>2.8199999999999999E-2</v>
      </c>
      <c r="I202" s="143">
        <v>2.8199999999999999E-2</v>
      </c>
      <c r="J202" s="143">
        <v>2.8199999999999999E-2</v>
      </c>
      <c r="K202" s="143">
        <v>2.8199999999999999E-2</v>
      </c>
      <c r="L202" s="143">
        <v>2.8199999999999999E-2</v>
      </c>
      <c r="M202" s="143">
        <v>2.8199999999999999E-2</v>
      </c>
      <c r="N202" s="143">
        <v>2.8199999999999999E-2</v>
      </c>
      <c r="O202" s="143">
        <v>2.8199999999999999E-2</v>
      </c>
      <c r="P202" s="143">
        <v>2.8199999999999999E-2</v>
      </c>
      <c r="Q202" s="143">
        <v>2.8199999999999999E-2</v>
      </c>
      <c r="R202" s="143">
        <v>2.8199999999999999E-2</v>
      </c>
      <c r="S202" s="143">
        <v>2.8199999999999999E-2</v>
      </c>
      <c r="T202" s="143">
        <v>2.8199999999999999E-2</v>
      </c>
      <c r="U202" s="143">
        <v>2.8199999999999999E-2</v>
      </c>
      <c r="V202" s="143">
        <v>2.8199999999999999E-2</v>
      </c>
      <c r="W202" s="143">
        <v>2.8199999999999999E-2</v>
      </c>
      <c r="X202" s="143">
        <v>2.8199999999999999E-2</v>
      </c>
    </row>
    <row r="203" spans="1:24" x14ac:dyDescent="0.5">
      <c r="A203" s="113" t="s">
        <v>323</v>
      </c>
      <c r="B203" s="113" t="s">
        <v>644</v>
      </c>
      <c r="C203" s="143">
        <v>2.8199999999999999E-2</v>
      </c>
      <c r="D203" s="143">
        <v>2.8199999999999999E-2</v>
      </c>
      <c r="E203" s="143">
        <v>2.8199999999999999E-2</v>
      </c>
      <c r="F203" s="143">
        <v>2.8199999999999999E-2</v>
      </c>
      <c r="G203" s="143">
        <v>2.8199999999999999E-2</v>
      </c>
      <c r="H203" s="143">
        <v>2.8199999999999999E-2</v>
      </c>
      <c r="I203" s="143">
        <v>2.8199999999999999E-2</v>
      </c>
      <c r="J203" s="143">
        <v>2.8199999999999999E-2</v>
      </c>
      <c r="K203" s="143">
        <v>2.8199999999999999E-2</v>
      </c>
      <c r="L203" s="143">
        <v>2.8199999999999999E-2</v>
      </c>
      <c r="M203" s="143">
        <v>2.8199999999999999E-2</v>
      </c>
      <c r="N203" s="143">
        <v>2.8199999999999999E-2</v>
      </c>
      <c r="O203" s="143">
        <v>2.8199999999999999E-2</v>
      </c>
      <c r="P203" s="143">
        <v>2.8199999999999999E-2</v>
      </c>
      <c r="Q203" s="143">
        <v>2.8199999999999999E-2</v>
      </c>
      <c r="R203" s="143">
        <v>2.8199999999999999E-2</v>
      </c>
      <c r="S203" s="143">
        <v>2.8199999999999999E-2</v>
      </c>
      <c r="T203" s="143">
        <v>2.8199999999999999E-2</v>
      </c>
      <c r="U203" s="143">
        <v>2.8199999999999999E-2</v>
      </c>
      <c r="V203" s="143">
        <v>2.8199999999999999E-2</v>
      </c>
      <c r="W203" s="143">
        <v>2.8199999999999999E-2</v>
      </c>
      <c r="X203" s="143">
        <v>2.8199999999999999E-2</v>
      </c>
    </row>
    <row r="204" spans="1:24" x14ac:dyDescent="0.5">
      <c r="A204" s="113" t="s">
        <v>324</v>
      </c>
      <c r="B204" s="113" t="s">
        <v>645</v>
      </c>
      <c r="C204" s="143">
        <v>2.8199999999999999E-2</v>
      </c>
      <c r="D204" s="143">
        <v>2.8199999999999999E-2</v>
      </c>
      <c r="E204" s="143">
        <v>2.8199999999999999E-2</v>
      </c>
      <c r="F204" s="143">
        <v>2.8199999999999999E-2</v>
      </c>
      <c r="G204" s="143">
        <v>2.8199999999999999E-2</v>
      </c>
      <c r="H204" s="143">
        <v>2.8199999999999999E-2</v>
      </c>
      <c r="I204" s="143">
        <v>2.8199999999999999E-2</v>
      </c>
      <c r="J204" s="143">
        <v>2.8199999999999999E-2</v>
      </c>
      <c r="K204" s="143">
        <v>2.8199999999999999E-2</v>
      </c>
      <c r="L204" s="143">
        <v>2.8199999999999999E-2</v>
      </c>
      <c r="M204" s="143">
        <v>2.8199999999999999E-2</v>
      </c>
      <c r="N204" s="143">
        <v>2.8199999999999999E-2</v>
      </c>
      <c r="O204" s="143">
        <v>2.8199999999999999E-2</v>
      </c>
      <c r="P204" s="143">
        <v>2.8199999999999999E-2</v>
      </c>
      <c r="Q204" s="143">
        <v>2.8199999999999999E-2</v>
      </c>
      <c r="R204" s="143">
        <v>2.8199999999999999E-2</v>
      </c>
      <c r="S204" s="143">
        <v>2.8199999999999999E-2</v>
      </c>
      <c r="T204" s="143">
        <v>2.8199999999999999E-2</v>
      </c>
      <c r="U204" s="143">
        <v>2.8199999999999999E-2</v>
      </c>
      <c r="V204" s="143">
        <v>2.8199999999999999E-2</v>
      </c>
      <c r="W204" s="143">
        <v>2.8199999999999999E-2</v>
      </c>
      <c r="X204" s="143">
        <v>2.8199999999999999E-2</v>
      </c>
    </row>
    <row r="205" spans="1:24" x14ac:dyDescent="0.5">
      <c r="A205" s="113" t="s">
        <v>325</v>
      </c>
      <c r="B205" s="113" t="s">
        <v>646</v>
      </c>
      <c r="C205" s="143">
        <v>2.8199999999999999E-2</v>
      </c>
      <c r="D205" s="143">
        <v>2.8199999999999999E-2</v>
      </c>
      <c r="E205" s="143">
        <v>2.8199999999999999E-2</v>
      </c>
      <c r="F205" s="143">
        <v>2.8199999999999999E-2</v>
      </c>
      <c r="G205" s="143">
        <v>2.8199999999999999E-2</v>
      </c>
      <c r="H205" s="143">
        <v>2.8199999999999999E-2</v>
      </c>
      <c r="I205" s="143">
        <v>2.8199999999999999E-2</v>
      </c>
      <c r="J205" s="143">
        <v>2.8199999999999999E-2</v>
      </c>
      <c r="K205" s="143">
        <v>2.8199999999999999E-2</v>
      </c>
      <c r="L205" s="143">
        <v>2.8199999999999999E-2</v>
      </c>
      <c r="M205" s="143">
        <v>2.8199999999999999E-2</v>
      </c>
      <c r="N205" s="143">
        <v>2.8199999999999999E-2</v>
      </c>
      <c r="O205" s="143">
        <v>2.8199999999999999E-2</v>
      </c>
      <c r="P205" s="143">
        <v>2.8199999999999999E-2</v>
      </c>
      <c r="Q205" s="143">
        <v>2.8199999999999999E-2</v>
      </c>
      <c r="R205" s="143">
        <v>2.8199999999999999E-2</v>
      </c>
      <c r="S205" s="143">
        <v>2.8199999999999999E-2</v>
      </c>
      <c r="T205" s="143">
        <v>2.8199999999999999E-2</v>
      </c>
      <c r="U205" s="143">
        <v>2.8199999999999999E-2</v>
      </c>
      <c r="V205" s="143">
        <v>2.8199999999999999E-2</v>
      </c>
      <c r="W205" s="143">
        <v>2.8199999999999999E-2</v>
      </c>
      <c r="X205" s="143">
        <v>2.8199999999999999E-2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9DE0-658B-4E3E-BF23-151AB23208B9}">
  <dimension ref="A1:B205"/>
  <sheetViews>
    <sheetView showOutlineSymbols="0" showWhiteSpace="0" workbookViewId="0">
      <selection sqref="A1:D1"/>
    </sheetView>
  </sheetViews>
  <sheetFormatPr defaultRowHeight="21" x14ac:dyDescent="0.5"/>
  <cols>
    <col min="1" max="1" width="67.5625" style="113" customWidth="1"/>
  </cols>
  <sheetData>
    <row r="1" spans="1:2" x14ac:dyDescent="0.5">
      <c r="A1" s="113" t="s">
        <v>326</v>
      </c>
      <c r="B1" t="s">
        <v>371</v>
      </c>
    </row>
    <row r="2" spans="1:2" x14ac:dyDescent="0.5">
      <c r="A2" s="113" t="s">
        <v>153</v>
      </c>
      <c r="B2">
        <v>0</v>
      </c>
    </row>
    <row r="3" spans="1:2" x14ac:dyDescent="0.5">
      <c r="A3" s="113" t="s">
        <v>154</v>
      </c>
      <c r="B3">
        <v>0</v>
      </c>
    </row>
    <row r="4" spans="1:2" x14ac:dyDescent="0.5">
      <c r="A4" s="113" t="s">
        <v>155</v>
      </c>
      <c r="B4">
        <v>0</v>
      </c>
    </row>
    <row r="5" spans="1:2" x14ac:dyDescent="0.5">
      <c r="A5" s="113" t="s">
        <v>156</v>
      </c>
      <c r="B5">
        <v>0</v>
      </c>
    </row>
    <row r="6" spans="1:2" x14ac:dyDescent="0.5">
      <c r="A6" s="113" t="s">
        <v>157</v>
      </c>
      <c r="B6">
        <v>0</v>
      </c>
    </row>
    <row r="7" spans="1:2" x14ac:dyDescent="0.5">
      <c r="A7" s="113" t="s">
        <v>158</v>
      </c>
      <c r="B7">
        <v>0</v>
      </c>
    </row>
    <row r="8" spans="1:2" x14ac:dyDescent="0.5">
      <c r="A8" s="113" t="s">
        <v>159</v>
      </c>
      <c r="B8">
        <v>0</v>
      </c>
    </row>
    <row r="9" spans="1:2" x14ac:dyDescent="0.5">
      <c r="A9" s="113" t="s">
        <v>160</v>
      </c>
      <c r="B9">
        <v>0</v>
      </c>
    </row>
    <row r="10" spans="1:2" x14ac:dyDescent="0.5">
      <c r="A10" s="113" t="s">
        <v>161</v>
      </c>
      <c r="B10">
        <v>0</v>
      </c>
    </row>
    <row r="11" spans="1:2" x14ac:dyDescent="0.5">
      <c r="A11" s="113" t="s">
        <v>79</v>
      </c>
      <c r="B11">
        <v>0</v>
      </c>
    </row>
    <row r="12" spans="1:2" x14ac:dyDescent="0.5">
      <c r="A12" s="113" t="s">
        <v>80</v>
      </c>
      <c r="B12">
        <v>0</v>
      </c>
    </row>
    <row r="13" spans="1:2" x14ac:dyDescent="0.5">
      <c r="A13" s="113" t="s">
        <v>81</v>
      </c>
      <c r="B13">
        <v>0</v>
      </c>
    </row>
    <row r="14" spans="1:2" x14ac:dyDescent="0.5">
      <c r="A14" s="113" t="s">
        <v>162</v>
      </c>
      <c r="B14">
        <v>0</v>
      </c>
    </row>
    <row r="15" spans="1:2" x14ac:dyDescent="0.5">
      <c r="A15" s="113" t="s">
        <v>163</v>
      </c>
      <c r="B15">
        <v>0</v>
      </c>
    </row>
    <row r="16" spans="1:2" x14ac:dyDescent="0.5">
      <c r="A16" s="113" t="s">
        <v>164</v>
      </c>
      <c r="B16">
        <v>0</v>
      </c>
    </row>
    <row r="17" spans="1:2" x14ac:dyDescent="0.5">
      <c r="A17" s="113" t="s">
        <v>165</v>
      </c>
      <c r="B17">
        <v>0</v>
      </c>
    </row>
    <row r="18" spans="1:2" x14ac:dyDescent="0.5">
      <c r="A18" s="113" t="s">
        <v>166</v>
      </c>
      <c r="B18">
        <v>0</v>
      </c>
    </row>
    <row r="19" spans="1:2" x14ac:dyDescent="0.5">
      <c r="A19" s="113" t="s">
        <v>167</v>
      </c>
      <c r="B19">
        <v>0</v>
      </c>
    </row>
    <row r="20" spans="1:2" x14ac:dyDescent="0.5">
      <c r="A20" s="113" t="s">
        <v>168</v>
      </c>
      <c r="B20">
        <v>0</v>
      </c>
    </row>
    <row r="21" spans="1:2" x14ac:dyDescent="0.5">
      <c r="A21" s="113" t="s">
        <v>169</v>
      </c>
      <c r="B21">
        <v>0</v>
      </c>
    </row>
    <row r="22" spans="1:2" x14ac:dyDescent="0.5">
      <c r="A22" s="113" t="s">
        <v>170</v>
      </c>
      <c r="B22">
        <v>0</v>
      </c>
    </row>
    <row r="23" spans="1:2" x14ac:dyDescent="0.5">
      <c r="A23" s="113" t="s">
        <v>171</v>
      </c>
      <c r="B23">
        <v>0</v>
      </c>
    </row>
    <row r="24" spans="1:2" x14ac:dyDescent="0.5">
      <c r="A24" s="113" t="s">
        <v>172</v>
      </c>
      <c r="B24">
        <v>0</v>
      </c>
    </row>
    <row r="25" spans="1:2" x14ac:dyDescent="0.5">
      <c r="A25" s="113" t="s">
        <v>173</v>
      </c>
      <c r="B25">
        <v>0</v>
      </c>
    </row>
    <row r="26" spans="1:2" x14ac:dyDescent="0.5">
      <c r="A26" s="113" t="s">
        <v>82</v>
      </c>
      <c r="B26">
        <v>0</v>
      </c>
    </row>
    <row r="27" spans="1:2" x14ac:dyDescent="0.5">
      <c r="A27" s="113" t="s">
        <v>83</v>
      </c>
      <c r="B27">
        <v>0</v>
      </c>
    </row>
    <row r="28" spans="1:2" x14ac:dyDescent="0.5">
      <c r="A28" s="113" t="s">
        <v>84</v>
      </c>
      <c r="B28">
        <v>0</v>
      </c>
    </row>
    <row r="29" spans="1:2" x14ac:dyDescent="0.5">
      <c r="A29" s="113" t="s">
        <v>174</v>
      </c>
      <c r="B29">
        <v>0.05</v>
      </c>
    </row>
    <row r="30" spans="1:2" x14ac:dyDescent="0.5">
      <c r="A30" s="113" t="s">
        <v>175</v>
      </c>
      <c r="B30">
        <v>0.05</v>
      </c>
    </row>
    <row r="31" spans="1:2" x14ac:dyDescent="0.5">
      <c r="A31" s="113" t="s">
        <v>176</v>
      </c>
      <c r="B31">
        <v>0.05</v>
      </c>
    </row>
    <row r="32" spans="1:2" x14ac:dyDescent="0.5">
      <c r="A32" s="113" t="s">
        <v>177</v>
      </c>
      <c r="B32">
        <v>0</v>
      </c>
    </row>
    <row r="33" spans="1:2" x14ac:dyDescent="0.5">
      <c r="A33" s="113" t="s">
        <v>178</v>
      </c>
      <c r="B33">
        <v>0</v>
      </c>
    </row>
    <row r="34" spans="1:2" x14ac:dyDescent="0.5">
      <c r="A34" s="113" t="s">
        <v>179</v>
      </c>
      <c r="B34">
        <v>0</v>
      </c>
    </row>
    <row r="35" spans="1:2" x14ac:dyDescent="0.5">
      <c r="A35" s="113" t="s">
        <v>180</v>
      </c>
      <c r="B35">
        <v>0</v>
      </c>
    </row>
    <row r="36" spans="1:2" x14ac:dyDescent="0.5">
      <c r="A36" s="113" t="s">
        <v>181</v>
      </c>
      <c r="B36">
        <v>0</v>
      </c>
    </row>
    <row r="37" spans="1:2" x14ac:dyDescent="0.5">
      <c r="A37" s="113" t="s">
        <v>182</v>
      </c>
      <c r="B37">
        <v>0</v>
      </c>
    </row>
    <row r="38" spans="1:2" x14ac:dyDescent="0.5">
      <c r="A38" s="113" t="s">
        <v>351</v>
      </c>
      <c r="B38">
        <v>0</v>
      </c>
    </row>
    <row r="39" spans="1:2" x14ac:dyDescent="0.5">
      <c r="A39" s="113" t="s">
        <v>352</v>
      </c>
      <c r="B39">
        <v>0</v>
      </c>
    </row>
    <row r="40" spans="1:2" x14ac:dyDescent="0.5">
      <c r="A40" s="113" t="s">
        <v>183</v>
      </c>
      <c r="B40">
        <v>0</v>
      </c>
    </row>
    <row r="41" spans="1:2" x14ac:dyDescent="0.5">
      <c r="A41" s="113" t="s">
        <v>184</v>
      </c>
      <c r="B41">
        <v>0</v>
      </c>
    </row>
    <row r="42" spans="1:2" x14ac:dyDescent="0.5">
      <c r="A42" s="113" t="s">
        <v>185</v>
      </c>
      <c r="B42">
        <v>0</v>
      </c>
    </row>
    <row r="43" spans="1:2" x14ac:dyDescent="0.5">
      <c r="A43" s="113" t="s">
        <v>353</v>
      </c>
      <c r="B43">
        <v>0</v>
      </c>
    </row>
    <row r="44" spans="1:2" x14ac:dyDescent="0.5">
      <c r="A44" s="113" t="s">
        <v>354</v>
      </c>
      <c r="B44">
        <v>0</v>
      </c>
    </row>
    <row r="45" spans="1:2" x14ac:dyDescent="0.5">
      <c r="A45" s="113" t="s">
        <v>85</v>
      </c>
      <c r="B45">
        <v>0</v>
      </c>
    </row>
    <row r="46" spans="1:2" x14ac:dyDescent="0.5">
      <c r="A46" s="113" t="s">
        <v>86</v>
      </c>
      <c r="B46">
        <v>0</v>
      </c>
    </row>
    <row r="47" spans="1:2" x14ac:dyDescent="0.5">
      <c r="A47" s="113" t="s">
        <v>327</v>
      </c>
      <c r="B47">
        <v>0</v>
      </c>
    </row>
    <row r="48" spans="1:2" x14ac:dyDescent="0.5">
      <c r="A48" s="113" t="s">
        <v>355</v>
      </c>
      <c r="B48">
        <v>0</v>
      </c>
    </row>
    <row r="49" spans="1:2" x14ac:dyDescent="0.5">
      <c r="A49" s="113" t="s">
        <v>356</v>
      </c>
      <c r="B49">
        <v>0</v>
      </c>
    </row>
    <row r="50" spans="1:2" x14ac:dyDescent="0.5">
      <c r="A50" s="113" t="s">
        <v>186</v>
      </c>
      <c r="B50">
        <v>0</v>
      </c>
    </row>
    <row r="51" spans="1:2" x14ac:dyDescent="0.5">
      <c r="A51" s="113" t="s">
        <v>187</v>
      </c>
      <c r="B51">
        <v>0</v>
      </c>
    </row>
    <row r="52" spans="1:2" x14ac:dyDescent="0.5">
      <c r="A52" s="113" t="s">
        <v>188</v>
      </c>
      <c r="B52">
        <v>0</v>
      </c>
    </row>
    <row r="53" spans="1:2" x14ac:dyDescent="0.5">
      <c r="A53" s="113" t="s">
        <v>189</v>
      </c>
      <c r="B53">
        <v>0</v>
      </c>
    </row>
    <row r="54" spans="1:2" x14ac:dyDescent="0.5">
      <c r="A54" s="113" t="s">
        <v>190</v>
      </c>
      <c r="B54">
        <v>0</v>
      </c>
    </row>
    <row r="55" spans="1:2" x14ac:dyDescent="0.5">
      <c r="A55" s="113" t="s">
        <v>191</v>
      </c>
      <c r="B55">
        <v>0</v>
      </c>
    </row>
    <row r="56" spans="1:2" x14ac:dyDescent="0.5">
      <c r="A56" s="113" t="s">
        <v>192</v>
      </c>
      <c r="B56">
        <v>0</v>
      </c>
    </row>
    <row r="57" spans="1:2" x14ac:dyDescent="0.5">
      <c r="A57" s="113" t="s">
        <v>193</v>
      </c>
      <c r="B57">
        <v>0</v>
      </c>
    </row>
    <row r="58" spans="1:2" x14ac:dyDescent="0.5">
      <c r="A58" s="113" t="s">
        <v>362</v>
      </c>
      <c r="B58">
        <v>0</v>
      </c>
    </row>
    <row r="59" spans="1:2" x14ac:dyDescent="0.5">
      <c r="A59" s="113" t="s">
        <v>363</v>
      </c>
      <c r="B59">
        <v>0</v>
      </c>
    </row>
    <row r="60" spans="1:2" x14ac:dyDescent="0.5">
      <c r="A60" s="113" t="s">
        <v>364</v>
      </c>
      <c r="B60">
        <v>0</v>
      </c>
    </row>
    <row r="61" spans="1:2" x14ac:dyDescent="0.5">
      <c r="A61" s="113" t="s">
        <v>365</v>
      </c>
      <c r="B61">
        <v>0</v>
      </c>
    </row>
    <row r="62" spans="1:2" x14ac:dyDescent="0.5">
      <c r="A62" s="113" t="s">
        <v>366</v>
      </c>
      <c r="B62">
        <v>0</v>
      </c>
    </row>
    <row r="63" spans="1:2" x14ac:dyDescent="0.5">
      <c r="A63" s="113" t="s">
        <v>367</v>
      </c>
      <c r="B63">
        <v>0</v>
      </c>
    </row>
    <row r="64" spans="1:2" x14ac:dyDescent="0.5">
      <c r="A64" s="113" t="s">
        <v>368</v>
      </c>
      <c r="B64">
        <v>0</v>
      </c>
    </row>
    <row r="65" spans="1:2" x14ac:dyDescent="0.5">
      <c r="A65" s="113" t="s">
        <v>369</v>
      </c>
      <c r="B65">
        <v>0</v>
      </c>
    </row>
    <row r="66" spans="1:2" x14ac:dyDescent="0.5">
      <c r="A66" s="113" t="s">
        <v>370</v>
      </c>
      <c r="B66">
        <v>0</v>
      </c>
    </row>
    <row r="67" spans="1:2" x14ac:dyDescent="0.5">
      <c r="A67" s="113" t="s">
        <v>357</v>
      </c>
      <c r="B67">
        <v>0</v>
      </c>
    </row>
    <row r="68" spans="1:2" x14ac:dyDescent="0.5">
      <c r="A68" s="113" t="s">
        <v>358</v>
      </c>
      <c r="B68">
        <v>0</v>
      </c>
    </row>
    <row r="69" spans="1:2" x14ac:dyDescent="0.5">
      <c r="A69" s="113" t="s">
        <v>359</v>
      </c>
      <c r="B69">
        <v>0</v>
      </c>
    </row>
    <row r="70" spans="1:2" x14ac:dyDescent="0.5">
      <c r="A70" s="113" t="s">
        <v>360</v>
      </c>
      <c r="B70">
        <v>0</v>
      </c>
    </row>
    <row r="71" spans="1:2" x14ac:dyDescent="0.5">
      <c r="A71" s="113" t="s">
        <v>194</v>
      </c>
      <c r="B71">
        <v>0</v>
      </c>
    </row>
    <row r="72" spans="1:2" x14ac:dyDescent="0.5">
      <c r="A72" s="113" t="s">
        <v>195</v>
      </c>
      <c r="B72">
        <v>0</v>
      </c>
    </row>
    <row r="73" spans="1:2" x14ac:dyDescent="0.5">
      <c r="A73" s="113" t="s">
        <v>196</v>
      </c>
      <c r="B73">
        <v>0</v>
      </c>
    </row>
    <row r="74" spans="1:2" x14ac:dyDescent="0.5">
      <c r="A74" s="113" t="s">
        <v>197</v>
      </c>
      <c r="B74">
        <v>0</v>
      </c>
    </row>
    <row r="75" spans="1:2" x14ac:dyDescent="0.5">
      <c r="A75" s="113" t="s">
        <v>198</v>
      </c>
      <c r="B75">
        <v>0</v>
      </c>
    </row>
    <row r="76" spans="1:2" x14ac:dyDescent="0.5">
      <c r="A76" s="113" t="s">
        <v>199</v>
      </c>
      <c r="B76">
        <v>0</v>
      </c>
    </row>
    <row r="77" spans="1:2" x14ac:dyDescent="0.5">
      <c r="A77" s="113" t="s">
        <v>328</v>
      </c>
      <c r="B77">
        <v>0</v>
      </c>
    </row>
    <row r="78" spans="1:2" x14ac:dyDescent="0.5">
      <c r="A78" s="113" t="s">
        <v>329</v>
      </c>
      <c r="B78">
        <v>0</v>
      </c>
    </row>
    <row r="79" spans="1:2" x14ac:dyDescent="0.5">
      <c r="A79" s="113" t="s">
        <v>330</v>
      </c>
      <c r="B79">
        <v>0</v>
      </c>
    </row>
    <row r="80" spans="1:2" x14ac:dyDescent="0.5">
      <c r="A80" s="113" t="s">
        <v>200</v>
      </c>
      <c r="B80">
        <v>0</v>
      </c>
    </row>
    <row r="81" spans="1:2" x14ac:dyDescent="0.5">
      <c r="A81" s="138" t="s">
        <v>331</v>
      </c>
      <c r="B81">
        <v>0</v>
      </c>
    </row>
    <row r="82" spans="1:2" x14ac:dyDescent="0.5">
      <c r="A82" s="113" t="s">
        <v>205</v>
      </c>
      <c r="B82">
        <v>0</v>
      </c>
    </row>
    <row r="83" spans="1:2" x14ac:dyDescent="0.5">
      <c r="A83" s="113" t="s">
        <v>206</v>
      </c>
      <c r="B83">
        <v>0</v>
      </c>
    </row>
    <row r="84" spans="1:2" x14ac:dyDescent="0.5">
      <c r="A84" s="113" t="s">
        <v>207</v>
      </c>
      <c r="B84">
        <v>0</v>
      </c>
    </row>
    <row r="85" spans="1:2" x14ac:dyDescent="0.5">
      <c r="A85" s="113" t="s">
        <v>208</v>
      </c>
      <c r="B85">
        <v>0</v>
      </c>
    </row>
    <row r="86" spans="1:2" x14ac:dyDescent="0.5">
      <c r="A86" s="113" t="s">
        <v>209</v>
      </c>
      <c r="B86">
        <v>0</v>
      </c>
    </row>
    <row r="87" spans="1:2" x14ac:dyDescent="0.5">
      <c r="A87" s="113" t="s">
        <v>332</v>
      </c>
      <c r="B87">
        <v>0</v>
      </c>
    </row>
    <row r="88" spans="1:2" x14ac:dyDescent="0.5">
      <c r="A88" s="113" t="s">
        <v>333</v>
      </c>
      <c r="B88">
        <v>0</v>
      </c>
    </row>
    <row r="89" spans="1:2" x14ac:dyDescent="0.5">
      <c r="A89" s="113" t="s">
        <v>212</v>
      </c>
      <c r="B89">
        <v>0</v>
      </c>
    </row>
    <row r="90" spans="1:2" x14ac:dyDescent="0.5">
      <c r="A90" s="113" t="s">
        <v>213</v>
      </c>
      <c r="B90">
        <v>0</v>
      </c>
    </row>
    <row r="91" spans="1:2" x14ac:dyDescent="0.5">
      <c r="A91" s="113" t="s">
        <v>214</v>
      </c>
      <c r="B91">
        <v>0</v>
      </c>
    </row>
    <row r="92" spans="1:2" x14ac:dyDescent="0.5">
      <c r="A92" s="113" t="s">
        <v>215</v>
      </c>
      <c r="B92">
        <v>0</v>
      </c>
    </row>
    <row r="93" spans="1:2" x14ac:dyDescent="0.5">
      <c r="A93" s="113" t="s">
        <v>216</v>
      </c>
      <c r="B93">
        <v>0</v>
      </c>
    </row>
    <row r="94" spans="1:2" x14ac:dyDescent="0.5">
      <c r="A94" s="113" t="s">
        <v>217</v>
      </c>
      <c r="B94">
        <v>0</v>
      </c>
    </row>
    <row r="95" spans="1:2" x14ac:dyDescent="0.5">
      <c r="A95" s="113" t="s">
        <v>218</v>
      </c>
      <c r="B95">
        <v>0</v>
      </c>
    </row>
    <row r="96" spans="1:2" x14ac:dyDescent="0.5">
      <c r="A96" s="113" t="s">
        <v>219</v>
      </c>
      <c r="B96">
        <v>0</v>
      </c>
    </row>
    <row r="97" spans="1:2" x14ac:dyDescent="0.5">
      <c r="A97" s="113" t="s">
        <v>220</v>
      </c>
      <c r="B97">
        <v>0</v>
      </c>
    </row>
    <row r="98" spans="1:2" x14ac:dyDescent="0.5">
      <c r="A98" s="113" t="s">
        <v>221</v>
      </c>
      <c r="B98">
        <v>0</v>
      </c>
    </row>
    <row r="99" spans="1:2" x14ac:dyDescent="0.5">
      <c r="A99" s="113" t="s">
        <v>222</v>
      </c>
      <c r="B99">
        <v>0</v>
      </c>
    </row>
    <row r="100" spans="1:2" x14ac:dyDescent="0.5">
      <c r="A100" s="113" t="s">
        <v>223</v>
      </c>
      <c r="B100">
        <v>0</v>
      </c>
    </row>
    <row r="101" spans="1:2" x14ac:dyDescent="0.5">
      <c r="A101" s="113" t="s">
        <v>224</v>
      </c>
      <c r="B101">
        <v>0</v>
      </c>
    </row>
    <row r="102" spans="1:2" x14ac:dyDescent="0.5">
      <c r="A102" s="113" t="s">
        <v>225</v>
      </c>
      <c r="B102">
        <v>0</v>
      </c>
    </row>
    <row r="103" spans="1:2" x14ac:dyDescent="0.5">
      <c r="A103" s="113" t="s">
        <v>226</v>
      </c>
      <c r="B103">
        <v>0</v>
      </c>
    </row>
    <row r="104" spans="1:2" x14ac:dyDescent="0.5">
      <c r="A104" s="113" t="s">
        <v>227</v>
      </c>
      <c r="B104">
        <v>0</v>
      </c>
    </row>
    <row r="105" spans="1:2" x14ac:dyDescent="0.5">
      <c r="A105" s="113" t="s">
        <v>228</v>
      </c>
      <c r="B105">
        <v>0</v>
      </c>
    </row>
    <row r="106" spans="1:2" x14ac:dyDescent="0.5">
      <c r="A106" s="113" t="s">
        <v>229</v>
      </c>
      <c r="B106">
        <v>0</v>
      </c>
    </row>
    <row r="107" spans="1:2" x14ac:dyDescent="0.5">
      <c r="A107" s="113" t="s">
        <v>230</v>
      </c>
      <c r="B107">
        <v>0</v>
      </c>
    </row>
    <row r="108" spans="1:2" x14ac:dyDescent="0.5">
      <c r="A108" s="113" t="s">
        <v>231</v>
      </c>
      <c r="B108">
        <v>0</v>
      </c>
    </row>
    <row r="109" spans="1:2" x14ac:dyDescent="0.5">
      <c r="A109" s="113" t="s">
        <v>232</v>
      </c>
      <c r="B109">
        <v>0</v>
      </c>
    </row>
    <row r="110" spans="1:2" x14ac:dyDescent="0.5">
      <c r="A110" s="113" t="s">
        <v>233</v>
      </c>
      <c r="B110">
        <v>0</v>
      </c>
    </row>
    <row r="111" spans="1:2" x14ac:dyDescent="0.5">
      <c r="A111" s="113" t="s">
        <v>234</v>
      </c>
      <c r="B111">
        <v>0</v>
      </c>
    </row>
    <row r="112" spans="1:2" x14ac:dyDescent="0.5">
      <c r="A112" s="113" t="s">
        <v>235</v>
      </c>
      <c r="B112">
        <v>0</v>
      </c>
    </row>
    <row r="113" spans="1:2" x14ac:dyDescent="0.5">
      <c r="A113" s="113" t="s">
        <v>236</v>
      </c>
      <c r="B113">
        <v>0</v>
      </c>
    </row>
    <row r="114" spans="1:2" x14ac:dyDescent="0.5">
      <c r="A114" s="113" t="s">
        <v>237</v>
      </c>
      <c r="B114">
        <v>0</v>
      </c>
    </row>
    <row r="115" spans="1:2" x14ac:dyDescent="0.5">
      <c r="A115" s="113" t="s">
        <v>238</v>
      </c>
      <c r="B115">
        <v>0</v>
      </c>
    </row>
    <row r="116" spans="1:2" x14ac:dyDescent="0.5">
      <c r="A116" s="113" t="s">
        <v>239</v>
      </c>
      <c r="B116">
        <v>0</v>
      </c>
    </row>
    <row r="117" spans="1:2" x14ac:dyDescent="0.5">
      <c r="A117" s="113" t="s">
        <v>240</v>
      </c>
      <c r="B117">
        <v>0</v>
      </c>
    </row>
    <row r="118" spans="1:2" x14ac:dyDescent="0.5">
      <c r="A118" s="113" t="s">
        <v>241</v>
      </c>
      <c r="B118">
        <v>0</v>
      </c>
    </row>
    <row r="119" spans="1:2" x14ac:dyDescent="0.5">
      <c r="A119" s="113" t="s">
        <v>242</v>
      </c>
      <c r="B119">
        <v>0</v>
      </c>
    </row>
    <row r="120" spans="1:2" x14ac:dyDescent="0.5">
      <c r="A120" s="113" t="s">
        <v>243</v>
      </c>
      <c r="B120">
        <v>0</v>
      </c>
    </row>
    <row r="121" spans="1:2" x14ac:dyDescent="0.5">
      <c r="A121" s="113" t="s">
        <v>244</v>
      </c>
      <c r="B121">
        <v>0</v>
      </c>
    </row>
    <row r="122" spans="1:2" x14ac:dyDescent="0.5">
      <c r="A122" s="113" t="s">
        <v>245</v>
      </c>
      <c r="B122">
        <v>0</v>
      </c>
    </row>
    <row r="123" spans="1:2" x14ac:dyDescent="0.5">
      <c r="A123" s="113" t="s">
        <v>246</v>
      </c>
      <c r="B123">
        <v>0</v>
      </c>
    </row>
    <row r="124" spans="1:2" x14ac:dyDescent="0.5">
      <c r="A124" s="113" t="s">
        <v>247</v>
      </c>
      <c r="B124">
        <v>0</v>
      </c>
    </row>
    <row r="125" spans="1:2" x14ac:dyDescent="0.5">
      <c r="A125" s="113" t="s">
        <v>248</v>
      </c>
      <c r="B125">
        <v>0</v>
      </c>
    </row>
    <row r="126" spans="1:2" x14ac:dyDescent="0.5">
      <c r="A126" s="113" t="s">
        <v>249</v>
      </c>
      <c r="B126">
        <v>0</v>
      </c>
    </row>
    <row r="127" spans="1:2" x14ac:dyDescent="0.5">
      <c r="A127" s="113" t="s">
        <v>250</v>
      </c>
      <c r="B127">
        <v>0</v>
      </c>
    </row>
    <row r="128" spans="1:2" x14ac:dyDescent="0.5">
      <c r="A128" s="113" t="s">
        <v>251</v>
      </c>
      <c r="B128">
        <v>0</v>
      </c>
    </row>
    <row r="129" spans="1:2" x14ac:dyDescent="0.5">
      <c r="A129" s="113" t="s">
        <v>252</v>
      </c>
      <c r="B129">
        <v>0</v>
      </c>
    </row>
    <row r="130" spans="1:2" x14ac:dyDescent="0.5">
      <c r="A130" s="113" t="s">
        <v>253</v>
      </c>
      <c r="B130">
        <v>0</v>
      </c>
    </row>
    <row r="131" spans="1:2" x14ac:dyDescent="0.5">
      <c r="A131" s="113" t="s">
        <v>254</v>
      </c>
      <c r="B131">
        <v>0</v>
      </c>
    </row>
    <row r="132" spans="1:2" x14ac:dyDescent="0.5">
      <c r="A132" s="113" t="s">
        <v>255</v>
      </c>
      <c r="B132">
        <v>0</v>
      </c>
    </row>
    <row r="133" spans="1:2" x14ac:dyDescent="0.5">
      <c r="A133" s="113" t="s">
        <v>256</v>
      </c>
      <c r="B133">
        <v>0</v>
      </c>
    </row>
    <row r="134" spans="1:2" x14ac:dyDescent="0.5">
      <c r="A134" s="113" t="s">
        <v>257</v>
      </c>
      <c r="B134">
        <v>0</v>
      </c>
    </row>
    <row r="135" spans="1:2" x14ac:dyDescent="0.5">
      <c r="A135" s="113" t="s">
        <v>258</v>
      </c>
      <c r="B135">
        <v>0</v>
      </c>
    </row>
    <row r="136" spans="1:2" x14ac:dyDescent="0.5">
      <c r="A136" s="113" t="s">
        <v>259</v>
      </c>
      <c r="B136">
        <v>0</v>
      </c>
    </row>
    <row r="137" spans="1:2" x14ac:dyDescent="0.5">
      <c r="A137" s="113" t="s">
        <v>260</v>
      </c>
      <c r="B137">
        <v>0</v>
      </c>
    </row>
    <row r="138" spans="1:2" x14ac:dyDescent="0.5">
      <c r="A138" s="113" t="s">
        <v>261</v>
      </c>
      <c r="B138">
        <v>0</v>
      </c>
    </row>
    <row r="139" spans="1:2" x14ac:dyDescent="0.5">
      <c r="A139" s="113" t="s">
        <v>262</v>
      </c>
      <c r="B139">
        <v>0</v>
      </c>
    </row>
    <row r="140" spans="1:2" x14ac:dyDescent="0.5">
      <c r="A140" s="113" t="s">
        <v>334</v>
      </c>
      <c r="B140">
        <v>0</v>
      </c>
    </row>
    <row r="141" spans="1:2" x14ac:dyDescent="0.5">
      <c r="A141" s="113" t="s">
        <v>335</v>
      </c>
      <c r="B141">
        <v>0</v>
      </c>
    </row>
    <row r="142" spans="1:2" x14ac:dyDescent="0.5">
      <c r="A142" s="113" t="s">
        <v>336</v>
      </c>
      <c r="B142">
        <v>0</v>
      </c>
    </row>
    <row r="143" spans="1:2" x14ac:dyDescent="0.5">
      <c r="A143" s="113" t="s">
        <v>263</v>
      </c>
      <c r="B143">
        <v>0</v>
      </c>
    </row>
    <row r="144" spans="1:2" x14ac:dyDescent="0.5">
      <c r="A144" s="113" t="s">
        <v>264</v>
      </c>
      <c r="B144">
        <v>0</v>
      </c>
    </row>
    <row r="145" spans="1:2" x14ac:dyDescent="0.5">
      <c r="A145" s="113" t="s">
        <v>265</v>
      </c>
      <c r="B145">
        <v>0</v>
      </c>
    </row>
    <row r="146" spans="1:2" x14ac:dyDescent="0.5">
      <c r="A146" s="113" t="s">
        <v>266</v>
      </c>
      <c r="B146">
        <v>0</v>
      </c>
    </row>
    <row r="147" spans="1:2" x14ac:dyDescent="0.5">
      <c r="A147" s="113" t="s">
        <v>267</v>
      </c>
      <c r="B147">
        <v>0</v>
      </c>
    </row>
    <row r="148" spans="1:2" x14ac:dyDescent="0.5">
      <c r="A148" s="113" t="s">
        <v>268</v>
      </c>
      <c r="B148">
        <v>0</v>
      </c>
    </row>
    <row r="149" spans="1:2" x14ac:dyDescent="0.5">
      <c r="A149" s="113" t="s">
        <v>269</v>
      </c>
      <c r="B149">
        <v>0</v>
      </c>
    </row>
    <row r="150" spans="1:2" x14ac:dyDescent="0.5">
      <c r="A150" s="113" t="s">
        <v>270</v>
      </c>
      <c r="B150">
        <v>0</v>
      </c>
    </row>
    <row r="151" spans="1:2" x14ac:dyDescent="0.5">
      <c r="A151" s="113" t="s">
        <v>271</v>
      </c>
      <c r="B151">
        <v>0</v>
      </c>
    </row>
    <row r="152" spans="1:2" x14ac:dyDescent="0.5">
      <c r="A152" s="113" t="s">
        <v>272</v>
      </c>
      <c r="B152">
        <v>0</v>
      </c>
    </row>
    <row r="153" spans="1:2" x14ac:dyDescent="0.5">
      <c r="A153" s="113" t="s">
        <v>273</v>
      </c>
      <c r="B153">
        <v>0</v>
      </c>
    </row>
    <row r="154" spans="1:2" x14ac:dyDescent="0.5">
      <c r="A154" s="113" t="s">
        <v>274</v>
      </c>
      <c r="B154">
        <v>0</v>
      </c>
    </row>
    <row r="155" spans="1:2" x14ac:dyDescent="0.5">
      <c r="A155" s="113" t="s">
        <v>275</v>
      </c>
      <c r="B155">
        <v>0</v>
      </c>
    </row>
    <row r="156" spans="1:2" x14ac:dyDescent="0.5">
      <c r="A156" s="113" t="s">
        <v>276</v>
      </c>
      <c r="B156">
        <v>0</v>
      </c>
    </row>
    <row r="157" spans="1:2" x14ac:dyDescent="0.5">
      <c r="A157" s="113" t="s">
        <v>277</v>
      </c>
      <c r="B157">
        <v>0</v>
      </c>
    </row>
    <row r="158" spans="1:2" x14ac:dyDescent="0.5">
      <c r="A158" s="113" t="s">
        <v>278</v>
      </c>
      <c r="B158">
        <v>0</v>
      </c>
    </row>
    <row r="159" spans="1:2" x14ac:dyDescent="0.5">
      <c r="A159" s="113" t="s">
        <v>279</v>
      </c>
      <c r="B159">
        <v>0</v>
      </c>
    </row>
    <row r="160" spans="1:2" x14ac:dyDescent="0.5">
      <c r="A160" s="113" t="s">
        <v>280</v>
      </c>
      <c r="B160">
        <v>0</v>
      </c>
    </row>
    <row r="161" spans="1:2" x14ac:dyDescent="0.5">
      <c r="A161" s="113" t="s">
        <v>281</v>
      </c>
      <c r="B161">
        <v>0</v>
      </c>
    </row>
    <row r="162" spans="1:2" x14ac:dyDescent="0.5">
      <c r="A162" s="113" t="s">
        <v>282</v>
      </c>
      <c r="B162">
        <v>0</v>
      </c>
    </row>
    <row r="163" spans="1:2" x14ac:dyDescent="0.5">
      <c r="A163" s="113" t="s">
        <v>283</v>
      </c>
      <c r="B163">
        <v>0</v>
      </c>
    </row>
    <row r="164" spans="1:2" x14ac:dyDescent="0.5">
      <c r="A164" s="113" t="s">
        <v>284</v>
      </c>
      <c r="B164">
        <v>0</v>
      </c>
    </row>
    <row r="165" spans="1:2" x14ac:dyDescent="0.5">
      <c r="A165" s="113" t="s">
        <v>285</v>
      </c>
      <c r="B165">
        <v>0</v>
      </c>
    </row>
    <row r="166" spans="1:2" x14ac:dyDescent="0.5">
      <c r="A166" s="113" t="s">
        <v>286</v>
      </c>
      <c r="B166">
        <v>0</v>
      </c>
    </row>
    <row r="167" spans="1:2" x14ac:dyDescent="0.5">
      <c r="A167" s="113" t="s">
        <v>287</v>
      </c>
      <c r="B167">
        <v>0</v>
      </c>
    </row>
    <row r="168" spans="1:2" x14ac:dyDescent="0.5">
      <c r="A168" s="113" t="s">
        <v>288</v>
      </c>
      <c r="B168">
        <v>0</v>
      </c>
    </row>
    <row r="169" spans="1:2" x14ac:dyDescent="0.5">
      <c r="A169" s="113" t="s">
        <v>289</v>
      </c>
      <c r="B169">
        <v>0</v>
      </c>
    </row>
    <row r="170" spans="1:2" x14ac:dyDescent="0.5">
      <c r="A170" s="113" t="s">
        <v>290</v>
      </c>
      <c r="B170">
        <v>0</v>
      </c>
    </row>
    <row r="171" spans="1:2" x14ac:dyDescent="0.5">
      <c r="A171" s="113" t="s">
        <v>291</v>
      </c>
      <c r="B171">
        <v>0</v>
      </c>
    </row>
    <row r="172" spans="1:2" x14ac:dyDescent="0.5">
      <c r="A172" s="113" t="s">
        <v>292</v>
      </c>
      <c r="B172">
        <v>0</v>
      </c>
    </row>
    <row r="173" spans="1:2" x14ac:dyDescent="0.5">
      <c r="A173" s="113" t="s">
        <v>293</v>
      </c>
      <c r="B173">
        <v>0</v>
      </c>
    </row>
    <row r="174" spans="1:2" x14ac:dyDescent="0.5">
      <c r="A174" s="113" t="s">
        <v>294</v>
      </c>
      <c r="B174">
        <v>0</v>
      </c>
    </row>
    <row r="175" spans="1:2" x14ac:dyDescent="0.5">
      <c r="A175" s="113" t="s">
        <v>295</v>
      </c>
      <c r="B175">
        <v>0</v>
      </c>
    </row>
    <row r="176" spans="1:2" x14ac:dyDescent="0.5">
      <c r="A176" s="113" t="s">
        <v>296</v>
      </c>
      <c r="B176">
        <v>0</v>
      </c>
    </row>
    <row r="177" spans="1:2" x14ac:dyDescent="0.5">
      <c r="A177" s="113" t="s">
        <v>297</v>
      </c>
      <c r="B177">
        <v>0</v>
      </c>
    </row>
    <row r="178" spans="1:2" x14ac:dyDescent="0.5">
      <c r="A178" s="113" t="s">
        <v>298</v>
      </c>
      <c r="B178">
        <v>0</v>
      </c>
    </row>
    <row r="179" spans="1:2" x14ac:dyDescent="0.5">
      <c r="A179" s="113" t="s">
        <v>299</v>
      </c>
      <c r="B179">
        <v>0</v>
      </c>
    </row>
    <row r="180" spans="1:2" x14ac:dyDescent="0.5">
      <c r="A180" s="113" t="s">
        <v>300</v>
      </c>
      <c r="B180">
        <v>0</v>
      </c>
    </row>
    <row r="181" spans="1:2" x14ac:dyDescent="0.5">
      <c r="A181" s="113" t="s">
        <v>301</v>
      </c>
      <c r="B181">
        <v>0</v>
      </c>
    </row>
    <row r="182" spans="1:2" x14ac:dyDescent="0.5">
      <c r="A182" s="113" t="s">
        <v>302</v>
      </c>
      <c r="B182">
        <v>0</v>
      </c>
    </row>
    <row r="183" spans="1:2" x14ac:dyDescent="0.5">
      <c r="A183" s="113" t="s">
        <v>303</v>
      </c>
      <c r="B183">
        <v>0</v>
      </c>
    </row>
    <row r="184" spans="1:2" x14ac:dyDescent="0.5">
      <c r="A184" s="113" t="s">
        <v>304</v>
      </c>
      <c r="B184">
        <v>0</v>
      </c>
    </row>
    <row r="185" spans="1:2" x14ac:dyDescent="0.5">
      <c r="A185" s="113" t="s">
        <v>305</v>
      </c>
      <c r="B185">
        <v>0</v>
      </c>
    </row>
    <row r="186" spans="1:2" x14ac:dyDescent="0.5">
      <c r="A186" s="113" t="s">
        <v>306</v>
      </c>
      <c r="B186">
        <v>0</v>
      </c>
    </row>
    <row r="187" spans="1:2" x14ac:dyDescent="0.5">
      <c r="A187" s="113" t="s">
        <v>307</v>
      </c>
      <c r="B187">
        <v>0</v>
      </c>
    </row>
    <row r="188" spans="1:2" x14ac:dyDescent="0.5">
      <c r="A188" s="113" t="s">
        <v>308</v>
      </c>
      <c r="B188">
        <v>0</v>
      </c>
    </row>
    <row r="189" spans="1:2" x14ac:dyDescent="0.5">
      <c r="A189" s="113" t="s">
        <v>309</v>
      </c>
      <c r="B189">
        <v>0</v>
      </c>
    </row>
    <row r="190" spans="1:2" x14ac:dyDescent="0.5">
      <c r="A190" s="113" t="s">
        <v>310</v>
      </c>
      <c r="B190">
        <v>0</v>
      </c>
    </row>
    <row r="191" spans="1:2" x14ac:dyDescent="0.5">
      <c r="A191" s="113" t="s">
        <v>311</v>
      </c>
      <c r="B191">
        <v>0</v>
      </c>
    </row>
    <row r="192" spans="1:2" x14ac:dyDescent="0.5">
      <c r="A192" s="113" t="s">
        <v>312</v>
      </c>
      <c r="B192">
        <v>0</v>
      </c>
    </row>
    <row r="193" spans="1:2" x14ac:dyDescent="0.5">
      <c r="A193" s="113" t="s">
        <v>313</v>
      </c>
      <c r="B193">
        <v>0</v>
      </c>
    </row>
    <row r="194" spans="1:2" x14ac:dyDescent="0.5">
      <c r="A194" s="113" t="s">
        <v>314</v>
      </c>
      <c r="B194">
        <v>0</v>
      </c>
    </row>
    <row r="195" spans="1:2" x14ac:dyDescent="0.5">
      <c r="A195" s="113" t="s">
        <v>315</v>
      </c>
      <c r="B195">
        <v>0</v>
      </c>
    </row>
    <row r="196" spans="1:2" x14ac:dyDescent="0.5">
      <c r="A196" s="113" t="s">
        <v>316</v>
      </c>
      <c r="B196">
        <v>0</v>
      </c>
    </row>
    <row r="197" spans="1:2" x14ac:dyDescent="0.5">
      <c r="A197" s="113" t="s">
        <v>317</v>
      </c>
      <c r="B197">
        <v>0</v>
      </c>
    </row>
    <row r="198" spans="1:2" x14ac:dyDescent="0.5">
      <c r="A198" s="113" t="s">
        <v>318</v>
      </c>
      <c r="B198">
        <v>0</v>
      </c>
    </row>
    <row r="199" spans="1:2" x14ac:dyDescent="0.5">
      <c r="A199" s="113" t="s">
        <v>319</v>
      </c>
      <c r="B199">
        <v>0</v>
      </c>
    </row>
    <row r="200" spans="1:2" x14ac:dyDescent="0.5">
      <c r="A200" s="113" t="s">
        <v>320</v>
      </c>
      <c r="B200">
        <v>0</v>
      </c>
    </row>
    <row r="201" spans="1:2" x14ac:dyDescent="0.5">
      <c r="A201" s="113" t="s">
        <v>321</v>
      </c>
      <c r="B201">
        <v>0</v>
      </c>
    </row>
    <row r="202" spans="1:2" x14ac:dyDescent="0.5">
      <c r="A202" s="113" t="s">
        <v>322</v>
      </c>
      <c r="B202">
        <v>0</v>
      </c>
    </row>
    <row r="203" spans="1:2" x14ac:dyDescent="0.5">
      <c r="A203" s="113" t="s">
        <v>323</v>
      </c>
      <c r="B203">
        <v>0</v>
      </c>
    </row>
    <row r="204" spans="1:2" x14ac:dyDescent="0.5">
      <c r="A204" s="113" t="s">
        <v>324</v>
      </c>
      <c r="B204">
        <v>0</v>
      </c>
    </row>
    <row r="205" spans="1:2" x14ac:dyDescent="0.5">
      <c r="A205" s="113" t="s">
        <v>325</v>
      </c>
      <c r="B20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C110-4806-4308-94C9-DAC74A51AAF5}">
  <dimension ref="A1:X205"/>
  <sheetViews>
    <sheetView showOutlineSymbols="0" showWhiteSpace="0" workbookViewId="0">
      <selection sqref="A1:D1"/>
    </sheetView>
  </sheetViews>
  <sheetFormatPr defaultRowHeight="21" x14ac:dyDescent="0.5"/>
  <cols>
    <col min="1" max="1" width="67.5625" style="113" customWidth="1"/>
    <col min="2" max="2" width="14.1875" style="113" customWidth="1"/>
  </cols>
  <sheetData>
    <row r="1" spans="1:24" ht="39" customHeight="1" x14ac:dyDescent="0.5">
      <c r="A1" s="113" t="s">
        <v>326</v>
      </c>
      <c r="C1" s="143" t="s">
        <v>152</v>
      </c>
      <c r="D1" t="s">
        <v>31</v>
      </c>
      <c r="E1" t="s">
        <v>60</v>
      </c>
      <c r="F1" t="s">
        <v>69</v>
      </c>
      <c r="G1" t="s">
        <v>63</v>
      </c>
      <c r="H1" t="s">
        <v>64</v>
      </c>
      <c r="I1" t="s">
        <v>3</v>
      </c>
      <c r="J1" t="s">
        <v>66</v>
      </c>
      <c r="K1" t="s">
        <v>61</v>
      </c>
      <c r="L1" t="s">
        <v>62</v>
      </c>
      <c r="M1" t="s">
        <v>65</v>
      </c>
      <c r="N1" t="s">
        <v>68</v>
      </c>
      <c r="O1" t="s">
        <v>75</v>
      </c>
      <c r="P1" t="s">
        <v>73</v>
      </c>
      <c r="Q1" t="s">
        <v>78</v>
      </c>
      <c r="R1" t="s">
        <v>67</v>
      </c>
      <c r="S1" t="s">
        <v>70</v>
      </c>
      <c r="T1" t="s">
        <v>71</v>
      </c>
      <c r="U1" t="s">
        <v>72</v>
      </c>
      <c r="V1" t="s">
        <v>74</v>
      </c>
      <c r="W1" t="s">
        <v>76</v>
      </c>
      <c r="X1" t="s">
        <v>77</v>
      </c>
    </row>
    <row r="2" spans="1:24" s="142" customFormat="1" x14ac:dyDescent="0.5">
      <c r="A2" s="144" t="s">
        <v>153</v>
      </c>
      <c r="B2" s="144" t="s">
        <v>444</v>
      </c>
      <c r="C2" s="142">
        <v>1.2</v>
      </c>
      <c r="D2" s="142">
        <v>1.21</v>
      </c>
      <c r="E2" s="142">
        <v>1.21</v>
      </c>
      <c r="F2" s="142">
        <v>1.2</v>
      </c>
      <c r="G2" s="142">
        <v>1.21</v>
      </c>
      <c r="H2" s="142">
        <v>1.2</v>
      </c>
      <c r="I2" s="142">
        <v>1.21</v>
      </c>
      <c r="J2" s="142">
        <v>1.21</v>
      </c>
      <c r="K2" s="142">
        <v>1.2</v>
      </c>
      <c r="L2" s="142">
        <v>1.2</v>
      </c>
      <c r="M2" s="142">
        <v>1.2</v>
      </c>
      <c r="N2" s="142">
        <v>1.2</v>
      </c>
      <c r="O2" s="142">
        <v>1.2</v>
      </c>
      <c r="P2" s="142">
        <v>1.2</v>
      </c>
      <c r="Q2" s="142">
        <v>1.2</v>
      </c>
      <c r="R2" s="142">
        <v>1.2</v>
      </c>
      <c r="S2" s="142">
        <v>1.2</v>
      </c>
      <c r="T2" s="142">
        <v>1.21</v>
      </c>
      <c r="U2" s="142">
        <v>1.2</v>
      </c>
      <c r="V2" s="142">
        <v>1.2</v>
      </c>
      <c r="W2" s="142">
        <v>1.21</v>
      </c>
      <c r="X2" s="142">
        <v>1.21</v>
      </c>
    </row>
    <row r="3" spans="1:24" x14ac:dyDescent="0.5">
      <c r="A3" s="113" t="s">
        <v>154</v>
      </c>
      <c r="B3" s="113" t="s">
        <v>445</v>
      </c>
      <c r="C3" s="142">
        <v>1.22</v>
      </c>
      <c r="D3" s="142">
        <v>1.22</v>
      </c>
      <c r="E3" s="142">
        <v>1.22</v>
      </c>
      <c r="F3" s="142">
        <v>1.22</v>
      </c>
      <c r="G3" s="142">
        <v>1.22</v>
      </c>
      <c r="H3" s="142">
        <v>1.21</v>
      </c>
      <c r="I3" s="142">
        <v>1.22</v>
      </c>
      <c r="J3" s="142">
        <v>1.22</v>
      </c>
      <c r="K3" s="142">
        <v>1.21</v>
      </c>
      <c r="L3" s="142">
        <v>1.21</v>
      </c>
      <c r="M3" s="142">
        <v>1.22</v>
      </c>
      <c r="N3" s="142">
        <v>1.22</v>
      </c>
      <c r="O3" s="142">
        <v>1.22</v>
      </c>
      <c r="P3" s="142">
        <v>1.21</v>
      </c>
      <c r="Q3" s="142">
        <v>1.21</v>
      </c>
      <c r="R3" s="142">
        <v>1.22</v>
      </c>
      <c r="S3" s="142">
        <v>1.22</v>
      </c>
      <c r="T3" s="142">
        <v>1.22</v>
      </c>
      <c r="U3" s="142">
        <v>1.22</v>
      </c>
      <c r="V3" s="142">
        <v>1.22</v>
      </c>
      <c r="W3" s="142">
        <v>1.22</v>
      </c>
      <c r="X3" s="142">
        <v>1.22</v>
      </c>
    </row>
    <row r="4" spans="1:24" x14ac:dyDescent="0.5">
      <c r="A4" s="113" t="s">
        <v>155</v>
      </c>
      <c r="B4" s="113" t="s">
        <v>446</v>
      </c>
      <c r="C4" s="142">
        <v>1.22</v>
      </c>
      <c r="D4" s="142">
        <v>1.23</v>
      </c>
      <c r="E4" s="142">
        <v>1.23</v>
      </c>
      <c r="F4" s="142">
        <v>1.23</v>
      </c>
      <c r="G4" s="142">
        <v>1.23</v>
      </c>
      <c r="H4" s="142">
        <v>1.22</v>
      </c>
      <c r="I4" s="142">
        <v>1.23</v>
      </c>
      <c r="J4" s="142">
        <v>1.23</v>
      </c>
      <c r="K4" s="142">
        <v>1.22</v>
      </c>
      <c r="L4" s="142">
        <v>1.22</v>
      </c>
      <c r="M4" s="142">
        <v>1.23</v>
      </c>
      <c r="N4" s="142">
        <v>1.23</v>
      </c>
      <c r="O4" s="142">
        <v>1.23</v>
      </c>
      <c r="P4" s="142">
        <v>1.22</v>
      </c>
      <c r="Q4" s="142">
        <v>1.22</v>
      </c>
      <c r="R4" s="142">
        <v>1.23</v>
      </c>
      <c r="S4" s="142">
        <v>1.23</v>
      </c>
      <c r="T4" s="142">
        <v>1.23</v>
      </c>
      <c r="U4" s="142">
        <v>1.23</v>
      </c>
      <c r="V4" s="142">
        <v>1.23</v>
      </c>
      <c r="W4" s="142">
        <v>1.23</v>
      </c>
      <c r="X4" s="142">
        <v>1.23</v>
      </c>
    </row>
    <row r="5" spans="1:24" x14ac:dyDescent="0.5">
      <c r="A5" s="113" t="s">
        <v>156</v>
      </c>
      <c r="B5" s="113" t="s">
        <v>447</v>
      </c>
      <c r="C5" s="142">
        <v>1.1100000000000001</v>
      </c>
      <c r="D5" s="142">
        <v>1.1100000000000001</v>
      </c>
      <c r="E5" s="142">
        <v>1.1100000000000001</v>
      </c>
      <c r="F5" s="142">
        <v>1.1100000000000001</v>
      </c>
      <c r="G5" s="142">
        <v>1.1100000000000001</v>
      </c>
      <c r="H5" s="142">
        <v>1.1100000000000001</v>
      </c>
      <c r="I5" s="142">
        <v>1.1100000000000001</v>
      </c>
      <c r="J5" s="142">
        <v>1.1100000000000001</v>
      </c>
      <c r="K5" s="142">
        <v>1.1100000000000001</v>
      </c>
      <c r="L5" s="142">
        <v>1.1100000000000001</v>
      </c>
      <c r="M5" s="142">
        <v>1.1100000000000001</v>
      </c>
      <c r="N5" s="142">
        <v>1.1100000000000001</v>
      </c>
      <c r="O5" s="142">
        <v>1.1100000000000001</v>
      </c>
      <c r="P5" s="142">
        <v>1.1100000000000001</v>
      </c>
      <c r="Q5" s="142">
        <v>1.1100000000000001</v>
      </c>
      <c r="R5" s="142">
        <v>1.1100000000000001</v>
      </c>
      <c r="S5" s="142">
        <v>1.1100000000000001</v>
      </c>
      <c r="T5" s="142">
        <v>1.1100000000000001</v>
      </c>
      <c r="U5" s="142">
        <v>1.1100000000000001</v>
      </c>
      <c r="V5" s="142">
        <v>1.1100000000000001</v>
      </c>
      <c r="W5" s="142">
        <v>1.1100000000000001</v>
      </c>
      <c r="X5" s="142">
        <v>1.1100000000000001</v>
      </c>
    </row>
    <row r="6" spans="1:24" x14ac:dyDescent="0.5">
      <c r="A6" s="113" t="s">
        <v>157</v>
      </c>
      <c r="B6" s="113" t="s">
        <v>448</v>
      </c>
      <c r="C6" s="142">
        <v>1.1299999999999999</v>
      </c>
      <c r="D6" s="142">
        <v>1.1299999999999999</v>
      </c>
      <c r="E6" s="142">
        <v>1.1299999999999999</v>
      </c>
      <c r="F6" s="142">
        <v>1.1299999999999999</v>
      </c>
      <c r="G6" s="142">
        <v>1.1299999999999999</v>
      </c>
      <c r="H6" s="142">
        <v>1.1299999999999999</v>
      </c>
      <c r="I6" s="142">
        <v>1.1299999999999999</v>
      </c>
      <c r="J6" s="142">
        <v>1.1299999999999999</v>
      </c>
      <c r="K6" s="142">
        <v>1.1299999999999999</v>
      </c>
      <c r="L6" s="142">
        <v>1.1299999999999999</v>
      </c>
      <c r="M6" s="142">
        <v>1.1299999999999999</v>
      </c>
      <c r="N6" s="142">
        <v>1.1299999999999999</v>
      </c>
      <c r="O6" s="142">
        <v>1.1299999999999999</v>
      </c>
      <c r="P6" s="142">
        <v>1.1299999999999999</v>
      </c>
      <c r="Q6" s="142">
        <v>1.1299999999999999</v>
      </c>
      <c r="R6" s="142">
        <v>1.1299999999999999</v>
      </c>
      <c r="S6" s="142">
        <v>1.1299999999999999</v>
      </c>
      <c r="T6" s="142">
        <v>1.1299999999999999</v>
      </c>
      <c r="U6" s="142">
        <v>1.1299999999999999</v>
      </c>
      <c r="V6" s="142">
        <v>1.1299999999999999</v>
      </c>
      <c r="W6" s="142">
        <v>1.1299999999999999</v>
      </c>
      <c r="X6" s="142">
        <v>1.1299999999999999</v>
      </c>
    </row>
    <row r="7" spans="1:24" x14ac:dyDescent="0.5">
      <c r="A7" s="113" t="s">
        <v>158</v>
      </c>
      <c r="B7" s="113" t="s">
        <v>449</v>
      </c>
      <c r="C7" s="142">
        <v>1.1299999999999999</v>
      </c>
      <c r="D7" s="142">
        <v>1.1299999999999999</v>
      </c>
      <c r="E7" s="142">
        <v>1.1299999999999999</v>
      </c>
      <c r="F7" s="142">
        <v>1.1299999999999999</v>
      </c>
      <c r="G7" s="142">
        <v>1.1299999999999999</v>
      </c>
      <c r="H7" s="142">
        <v>1.1299999999999999</v>
      </c>
      <c r="I7" s="142">
        <v>1.1299999999999999</v>
      </c>
      <c r="J7" s="142">
        <v>1.1299999999999999</v>
      </c>
      <c r="K7" s="142">
        <v>1.1299999999999999</v>
      </c>
      <c r="L7" s="142">
        <v>1.1299999999999999</v>
      </c>
      <c r="M7" s="142">
        <v>1.1299999999999999</v>
      </c>
      <c r="N7" s="142">
        <v>1.1299999999999999</v>
      </c>
      <c r="O7" s="142">
        <v>1.1299999999999999</v>
      </c>
      <c r="P7" s="142">
        <v>1.1299999999999999</v>
      </c>
      <c r="Q7" s="142">
        <v>1.1299999999999999</v>
      </c>
      <c r="R7" s="142">
        <v>1.1299999999999999</v>
      </c>
      <c r="S7" s="142">
        <v>1.1299999999999999</v>
      </c>
      <c r="T7" s="142">
        <v>1.1299999999999999</v>
      </c>
      <c r="U7" s="142">
        <v>1.1299999999999999</v>
      </c>
      <c r="V7" s="142">
        <v>1.1299999999999999</v>
      </c>
      <c r="W7" s="142">
        <v>1.1299999999999999</v>
      </c>
      <c r="X7" s="142">
        <v>1.1299999999999999</v>
      </c>
    </row>
    <row r="8" spans="1:24" x14ac:dyDescent="0.5">
      <c r="A8" s="113" t="s">
        <v>159</v>
      </c>
      <c r="B8" s="113" t="s">
        <v>450</v>
      </c>
      <c r="C8" s="142">
        <v>1.1100000000000001</v>
      </c>
      <c r="D8" s="142">
        <v>1.1100000000000001</v>
      </c>
      <c r="E8" s="142">
        <v>1.1100000000000001</v>
      </c>
      <c r="F8" s="142">
        <v>1.1100000000000001</v>
      </c>
      <c r="G8" s="142">
        <v>1.1100000000000001</v>
      </c>
      <c r="H8" s="142">
        <v>1.1100000000000001</v>
      </c>
      <c r="I8" s="142">
        <v>1.1100000000000001</v>
      </c>
      <c r="J8" s="142">
        <v>1.1100000000000001</v>
      </c>
      <c r="K8" s="142">
        <v>1.1100000000000001</v>
      </c>
      <c r="L8" s="142">
        <v>1.1100000000000001</v>
      </c>
      <c r="M8" s="142">
        <v>1.1100000000000001</v>
      </c>
      <c r="N8" s="142">
        <v>1.1100000000000001</v>
      </c>
      <c r="O8" s="142">
        <v>1.1100000000000001</v>
      </c>
      <c r="P8" s="142">
        <v>1.1100000000000001</v>
      </c>
      <c r="Q8" s="142">
        <v>1.1100000000000001</v>
      </c>
      <c r="R8" s="142">
        <v>1.1100000000000001</v>
      </c>
      <c r="S8" s="142">
        <v>1.1100000000000001</v>
      </c>
      <c r="T8" s="142">
        <v>1.1100000000000001</v>
      </c>
      <c r="U8" s="142">
        <v>1.1100000000000001</v>
      </c>
      <c r="V8" s="142">
        <v>1.1100000000000001</v>
      </c>
      <c r="W8" s="142">
        <v>1.1100000000000001</v>
      </c>
      <c r="X8" s="142">
        <v>1.1100000000000001</v>
      </c>
    </row>
    <row r="9" spans="1:24" x14ac:dyDescent="0.5">
      <c r="A9" s="113" t="s">
        <v>160</v>
      </c>
      <c r="B9" s="113" t="s">
        <v>451</v>
      </c>
      <c r="C9" s="142">
        <v>1.1299999999999999</v>
      </c>
      <c r="D9" s="142">
        <v>1.1299999999999999</v>
      </c>
      <c r="E9" s="142">
        <v>1.1299999999999999</v>
      </c>
      <c r="F9" s="142">
        <v>1.1299999999999999</v>
      </c>
      <c r="G9" s="142">
        <v>1.1299999999999999</v>
      </c>
      <c r="H9" s="142">
        <v>1.1299999999999999</v>
      </c>
      <c r="I9" s="142">
        <v>1.1299999999999999</v>
      </c>
      <c r="J9" s="142">
        <v>1.1299999999999999</v>
      </c>
      <c r="K9" s="142">
        <v>1.1299999999999999</v>
      </c>
      <c r="L9" s="142">
        <v>1.1299999999999999</v>
      </c>
      <c r="M9" s="142">
        <v>1.1299999999999999</v>
      </c>
      <c r="N9" s="142">
        <v>1.1299999999999999</v>
      </c>
      <c r="O9" s="142">
        <v>1.1299999999999999</v>
      </c>
      <c r="P9" s="142">
        <v>1.1299999999999999</v>
      </c>
      <c r="Q9" s="142">
        <v>1.1299999999999999</v>
      </c>
      <c r="R9" s="142">
        <v>1.1299999999999999</v>
      </c>
      <c r="S9" s="142">
        <v>1.1299999999999999</v>
      </c>
      <c r="T9" s="142">
        <v>1.1299999999999999</v>
      </c>
      <c r="U9" s="142">
        <v>1.1299999999999999</v>
      </c>
      <c r="V9" s="142">
        <v>1.1299999999999999</v>
      </c>
      <c r="W9" s="142">
        <v>1.1299999999999999</v>
      </c>
      <c r="X9" s="142">
        <v>1.1299999999999999</v>
      </c>
    </row>
    <row r="10" spans="1:24" x14ac:dyDescent="0.5">
      <c r="A10" s="113" t="s">
        <v>161</v>
      </c>
      <c r="B10" s="113" t="s">
        <v>452</v>
      </c>
      <c r="C10" s="142">
        <v>1.1299999999999999</v>
      </c>
      <c r="D10" s="142">
        <v>1.1299999999999999</v>
      </c>
      <c r="E10" s="142">
        <v>1.1299999999999999</v>
      </c>
      <c r="F10" s="142">
        <v>1.1299999999999999</v>
      </c>
      <c r="G10" s="142">
        <v>1.1299999999999999</v>
      </c>
      <c r="H10" s="142">
        <v>1.1299999999999999</v>
      </c>
      <c r="I10" s="142">
        <v>1.1299999999999999</v>
      </c>
      <c r="J10" s="142">
        <v>1.1299999999999999</v>
      </c>
      <c r="K10" s="142">
        <v>1.1299999999999999</v>
      </c>
      <c r="L10" s="142">
        <v>1.1299999999999999</v>
      </c>
      <c r="M10" s="142">
        <v>1.1299999999999999</v>
      </c>
      <c r="N10" s="142">
        <v>1.1299999999999999</v>
      </c>
      <c r="O10" s="142">
        <v>1.1299999999999999</v>
      </c>
      <c r="P10" s="142">
        <v>1.1299999999999999</v>
      </c>
      <c r="Q10" s="142">
        <v>1.1299999999999999</v>
      </c>
      <c r="R10" s="142">
        <v>1.1299999999999999</v>
      </c>
      <c r="S10" s="142">
        <v>1.1299999999999999</v>
      </c>
      <c r="T10" s="142">
        <v>1.1299999999999999</v>
      </c>
      <c r="U10" s="142">
        <v>1.1299999999999999</v>
      </c>
      <c r="V10" s="142">
        <v>1.1299999999999999</v>
      </c>
      <c r="W10" s="142">
        <v>1.1299999999999999</v>
      </c>
      <c r="X10" s="142">
        <v>1.1299999999999999</v>
      </c>
    </row>
    <row r="11" spans="1:24" x14ac:dyDescent="0.5">
      <c r="A11" s="113" t="s">
        <v>79</v>
      </c>
      <c r="B11" s="113" t="s">
        <v>453</v>
      </c>
      <c r="C11" s="142">
        <v>1.1000000000000001</v>
      </c>
      <c r="D11" s="142">
        <v>1.1000000000000001</v>
      </c>
      <c r="E11" s="142">
        <v>1.1000000000000001</v>
      </c>
      <c r="F11" s="142">
        <v>1.1000000000000001</v>
      </c>
      <c r="G11" s="142">
        <v>1.1000000000000001</v>
      </c>
      <c r="H11" s="142">
        <v>1.1000000000000001</v>
      </c>
      <c r="I11" s="142">
        <v>1.1000000000000001</v>
      </c>
      <c r="J11" s="142">
        <v>1.1000000000000001</v>
      </c>
      <c r="K11" s="142">
        <v>1.1000000000000001</v>
      </c>
      <c r="L11" s="142">
        <v>1.1000000000000001</v>
      </c>
      <c r="M11" s="142">
        <v>1.1000000000000001</v>
      </c>
      <c r="N11" s="142">
        <v>1.1000000000000001</v>
      </c>
      <c r="O11" s="142">
        <v>1.1000000000000001</v>
      </c>
      <c r="P11" s="142">
        <v>1.1000000000000001</v>
      </c>
      <c r="Q11" s="142">
        <v>1.1000000000000001</v>
      </c>
      <c r="R11" s="142">
        <v>1.1000000000000001</v>
      </c>
      <c r="S11" s="142">
        <v>1.1000000000000001</v>
      </c>
      <c r="T11" s="142">
        <v>1.1000000000000001</v>
      </c>
      <c r="U11" s="142">
        <v>1.1000000000000001</v>
      </c>
      <c r="V11" s="142">
        <v>1.1000000000000001</v>
      </c>
      <c r="W11" s="142">
        <v>1.1000000000000001</v>
      </c>
      <c r="X11" s="142">
        <v>1.1000000000000001</v>
      </c>
    </row>
    <row r="12" spans="1:24" x14ac:dyDescent="0.5">
      <c r="A12" s="113" t="s">
        <v>80</v>
      </c>
      <c r="B12" s="113" t="s">
        <v>454</v>
      </c>
      <c r="C12" s="142">
        <v>1.1100000000000001</v>
      </c>
      <c r="D12" s="142">
        <v>1.1100000000000001</v>
      </c>
      <c r="E12" s="142">
        <v>1.1100000000000001</v>
      </c>
      <c r="F12" s="142">
        <v>1.1100000000000001</v>
      </c>
      <c r="G12" s="142">
        <v>1.1100000000000001</v>
      </c>
      <c r="H12" s="142">
        <v>1.1100000000000001</v>
      </c>
      <c r="I12" s="142">
        <v>1.1100000000000001</v>
      </c>
      <c r="J12" s="142">
        <v>1.1100000000000001</v>
      </c>
      <c r="K12" s="142">
        <v>1.1100000000000001</v>
      </c>
      <c r="L12" s="142">
        <v>1.1100000000000001</v>
      </c>
      <c r="M12" s="142">
        <v>1.1100000000000001</v>
      </c>
      <c r="N12" s="142">
        <v>1.1100000000000001</v>
      </c>
      <c r="O12" s="142">
        <v>1.1100000000000001</v>
      </c>
      <c r="P12" s="142">
        <v>1.1100000000000001</v>
      </c>
      <c r="Q12" s="142">
        <v>1.1100000000000001</v>
      </c>
      <c r="R12" s="142">
        <v>1.1100000000000001</v>
      </c>
      <c r="S12" s="142">
        <v>1.1100000000000001</v>
      </c>
      <c r="T12" s="142">
        <v>1.1100000000000001</v>
      </c>
      <c r="U12" s="142">
        <v>1.1100000000000001</v>
      </c>
      <c r="V12" s="142">
        <v>1.1100000000000001</v>
      </c>
      <c r="W12" s="142">
        <v>1.1100000000000001</v>
      </c>
      <c r="X12" s="142">
        <v>1.1100000000000001</v>
      </c>
    </row>
    <row r="13" spans="1:24" x14ac:dyDescent="0.5">
      <c r="A13" s="113" t="s">
        <v>81</v>
      </c>
      <c r="B13" s="113" t="s">
        <v>455</v>
      </c>
      <c r="C13" s="142">
        <v>1.1100000000000001</v>
      </c>
      <c r="D13" s="142">
        <v>1.1100000000000001</v>
      </c>
      <c r="E13" s="142">
        <v>1.1100000000000001</v>
      </c>
      <c r="F13" s="142">
        <v>1.1100000000000001</v>
      </c>
      <c r="G13" s="142">
        <v>1.1100000000000001</v>
      </c>
      <c r="H13" s="142">
        <v>1.1100000000000001</v>
      </c>
      <c r="I13" s="142">
        <v>1.1100000000000001</v>
      </c>
      <c r="J13" s="142">
        <v>1.1100000000000001</v>
      </c>
      <c r="K13" s="142">
        <v>1.1100000000000001</v>
      </c>
      <c r="L13" s="142">
        <v>1.1100000000000001</v>
      </c>
      <c r="M13" s="142">
        <v>1.1100000000000001</v>
      </c>
      <c r="N13" s="142">
        <v>1.1100000000000001</v>
      </c>
      <c r="O13" s="142">
        <v>1.1100000000000001</v>
      </c>
      <c r="P13" s="142">
        <v>1.1100000000000001</v>
      </c>
      <c r="Q13" s="142">
        <v>1.1100000000000001</v>
      </c>
      <c r="R13" s="142">
        <v>1.1100000000000001</v>
      </c>
      <c r="S13" s="142">
        <v>1.1100000000000001</v>
      </c>
      <c r="T13" s="142">
        <v>1.1100000000000001</v>
      </c>
      <c r="U13" s="142">
        <v>1.1100000000000001</v>
      </c>
      <c r="V13" s="142">
        <v>1.1100000000000001</v>
      </c>
      <c r="W13" s="142">
        <v>1.1100000000000001</v>
      </c>
      <c r="X13" s="142">
        <v>1.1100000000000001</v>
      </c>
    </row>
    <row r="14" spans="1:24" x14ac:dyDescent="0.5">
      <c r="A14" s="113" t="s">
        <v>162</v>
      </c>
      <c r="B14" s="113" t="s">
        <v>456</v>
      </c>
      <c r="C14" s="142">
        <v>1.3</v>
      </c>
      <c r="D14" s="142">
        <v>1.32</v>
      </c>
      <c r="E14" s="142">
        <v>1.32</v>
      </c>
      <c r="F14" s="142">
        <v>1.3</v>
      </c>
      <c r="G14" s="142">
        <v>1.32</v>
      </c>
      <c r="H14" s="142">
        <v>1.29</v>
      </c>
      <c r="I14" s="142">
        <v>1.32</v>
      </c>
      <c r="J14" s="142">
        <v>1.32</v>
      </c>
      <c r="K14" s="142">
        <v>1.29</v>
      </c>
      <c r="L14" s="142">
        <v>1.29</v>
      </c>
      <c r="M14" s="142">
        <v>1.3</v>
      </c>
      <c r="N14" s="142">
        <v>1.3</v>
      </c>
      <c r="O14" s="142">
        <v>1.3</v>
      </c>
      <c r="P14" s="142">
        <v>1.29</v>
      </c>
      <c r="Q14" s="142">
        <v>1.29</v>
      </c>
      <c r="R14" s="142">
        <v>1.3</v>
      </c>
      <c r="S14" s="142">
        <v>1.3</v>
      </c>
      <c r="T14" s="142">
        <v>1.32</v>
      </c>
      <c r="U14" s="142">
        <v>1.3</v>
      </c>
      <c r="V14" s="142">
        <v>1.3</v>
      </c>
      <c r="W14" s="142">
        <v>1.32</v>
      </c>
      <c r="X14" s="142">
        <v>1.32</v>
      </c>
    </row>
    <row r="15" spans="1:24" x14ac:dyDescent="0.5">
      <c r="A15" s="113" t="s">
        <v>163</v>
      </c>
      <c r="B15" s="113" t="s">
        <v>457</v>
      </c>
      <c r="C15" s="142">
        <v>1.32</v>
      </c>
      <c r="D15" s="142">
        <v>1.35</v>
      </c>
      <c r="E15" s="142">
        <v>1.35</v>
      </c>
      <c r="F15" s="142">
        <v>1.33</v>
      </c>
      <c r="G15" s="142">
        <v>1.35</v>
      </c>
      <c r="H15" s="142">
        <v>1.31</v>
      </c>
      <c r="I15" s="142">
        <v>1.35</v>
      </c>
      <c r="J15" s="142">
        <v>1.35</v>
      </c>
      <c r="K15" s="142">
        <v>1.31</v>
      </c>
      <c r="L15" s="142">
        <v>1.31</v>
      </c>
      <c r="M15" s="142">
        <v>1.33</v>
      </c>
      <c r="N15" s="142">
        <v>1.33</v>
      </c>
      <c r="O15" s="142">
        <v>1.33</v>
      </c>
      <c r="P15" s="142">
        <v>1.31</v>
      </c>
      <c r="Q15" s="142">
        <v>1.31</v>
      </c>
      <c r="R15" s="142">
        <v>1.33</v>
      </c>
      <c r="S15" s="142">
        <v>1.33</v>
      </c>
      <c r="T15" s="142">
        <v>1.35</v>
      </c>
      <c r="U15" s="142">
        <v>1.33</v>
      </c>
      <c r="V15" s="142">
        <v>1.33</v>
      </c>
      <c r="W15" s="142">
        <v>1.35</v>
      </c>
      <c r="X15" s="142">
        <v>1.35</v>
      </c>
    </row>
    <row r="16" spans="1:24" x14ac:dyDescent="0.5">
      <c r="A16" s="113" t="s">
        <v>164</v>
      </c>
      <c r="B16" s="113" t="s">
        <v>458</v>
      </c>
      <c r="C16" s="142">
        <v>1.34</v>
      </c>
      <c r="D16" s="142">
        <v>1.37</v>
      </c>
      <c r="E16" s="142">
        <v>1.37</v>
      </c>
      <c r="F16" s="142">
        <v>1.35</v>
      </c>
      <c r="G16" s="142">
        <v>1.37</v>
      </c>
      <c r="H16" s="142">
        <v>1.33</v>
      </c>
      <c r="I16" s="142">
        <v>1.37</v>
      </c>
      <c r="J16" s="142">
        <v>1.37</v>
      </c>
      <c r="K16" s="142">
        <v>1.33</v>
      </c>
      <c r="L16" s="142">
        <v>1.33</v>
      </c>
      <c r="M16" s="142">
        <v>1.35</v>
      </c>
      <c r="N16" s="142">
        <v>1.35</v>
      </c>
      <c r="O16" s="142">
        <v>1.35</v>
      </c>
      <c r="P16" s="142">
        <v>1.33</v>
      </c>
      <c r="Q16" s="142">
        <v>1.33</v>
      </c>
      <c r="R16" s="142">
        <v>1.35</v>
      </c>
      <c r="S16" s="142">
        <v>1.35</v>
      </c>
      <c r="T16" s="142">
        <v>1.37</v>
      </c>
      <c r="U16" s="142">
        <v>1.35</v>
      </c>
      <c r="V16" s="142">
        <v>1.35</v>
      </c>
      <c r="W16" s="142">
        <v>1.37</v>
      </c>
      <c r="X16" s="142">
        <v>1.37</v>
      </c>
    </row>
    <row r="17" spans="1:24" x14ac:dyDescent="0.5">
      <c r="A17" s="113" t="s">
        <v>165</v>
      </c>
      <c r="B17" s="113" t="s">
        <v>459</v>
      </c>
      <c r="C17" s="142">
        <v>1.1100000000000001</v>
      </c>
      <c r="D17" s="142">
        <v>1.1100000000000001</v>
      </c>
      <c r="E17" s="142">
        <v>1.1100000000000001</v>
      </c>
      <c r="F17" s="142">
        <v>1.1100000000000001</v>
      </c>
      <c r="G17" s="142">
        <v>1.1100000000000001</v>
      </c>
      <c r="H17" s="142">
        <v>1.1100000000000001</v>
      </c>
      <c r="I17" s="142">
        <v>1.1100000000000001</v>
      </c>
      <c r="J17" s="142">
        <v>1.1100000000000001</v>
      </c>
      <c r="K17" s="142">
        <v>1.1100000000000001</v>
      </c>
      <c r="L17" s="142">
        <v>1.1100000000000001</v>
      </c>
      <c r="M17" s="142">
        <v>1.1100000000000001</v>
      </c>
      <c r="N17" s="142">
        <v>1.1100000000000001</v>
      </c>
      <c r="O17" s="142">
        <v>1.1100000000000001</v>
      </c>
      <c r="P17" s="142">
        <v>1.1100000000000001</v>
      </c>
      <c r="Q17" s="142">
        <v>1.1100000000000001</v>
      </c>
      <c r="R17" s="142">
        <v>1.1100000000000001</v>
      </c>
      <c r="S17" s="142">
        <v>1.1100000000000001</v>
      </c>
      <c r="T17" s="142">
        <v>1.1100000000000001</v>
      </c>
      <c r="U17" s="142">
        <v>1.1100000000000001</v>
      </c>
      <c r="V17" s="142">
        <v>1.1100000000000001</v>
      </c>
      <c r="W17" s="142">
        <v>1.1100000000000001</v>
      </c>
      <c r="X17" s="142">
        <v>1.1100000000000001</v>
      </c>
    </row>
    <row r="18" spans="1:24" x14ac:dyDescent="0.5">
      <c r="A18" s="113" t="s">
        <v>166</v>
      </c>
      <c r="B18" s="113" t="s">
        <v>460</v>
      </c>
      <c r="C18" s="142">
        <v>1.1299999999999999</v>
      </c>
      <c r="D18" s="142">
        <v>1.1299999999999999</v>
      </c>
      <c r="E18" s="142">
        <v>1.1299999999999999</v>
      </c>
      <c r="F18" s="142">
        <v>1.1299999999999999</v>
      </c>
      <c r="G18" s="142">
        <v>1.1299999999999999</v>
      </c>
      <c r="H18" s="142">
        <v>1.1299999999999999</v>
      </c>
      <c r="I18" s="142">
        <v>1.1299999999999999</v>
      </c>
      <c r="J18" s="142">
        <v>1.1299999999999999</v>
      </c>
      <c r="K18" s="142">
        <v>1.1299999999999999</v>
      </c>
      <c r="L18" s="142">
        <v>1.1299999999999999</v>
      </c>
      <c r="M18" s="142">
        <v>1.1299999999999999</v>
      </c>
      <c r="N18" s="142">
        <v>1.1299999999999999</v>
      </c>
      <c r="O18" s="142">
        <v>1.1299999999999999</v>
      </c>
      <c r="P18" s="142">
        <v>1.1299999999999999</v>
      </c>
      <c r="Q18" s="142">
        <v>1.1299999999999999</v>
      </c>
      <c r="R18" s="142">
        <v>1.1299999999999999</v>
      </c>
      <c r="S18" s="142">
        <v>1.1299999999999999</v>
      </c>
      <c r="T18" s="142">
        <v>1.1299999999999999</v>
      </c>
      <c r="U18" s="142">
        <v>1.1299999999999999</v>
      </c>
      <c r="V18" s="142">
        <v>1.1299999999999999</v>
      </c>
      <c r="W18" s="142">
        <v>1.1299999999999999</v>
      </c>
      <c r="X18" s="142">
        <v>1.1299999999999999</v>
      </c>
    </row>
    <row r="19" spans="1:24" x14ac:dyDescent="0.5">
      <c r="A19" s="113" t="s">
        <v>167</v>
      </c>
      <c r="B19" s="113" t="s">
        <v>461</v>
      </c>
      <c r="C19" s="142">
        <v>1.1299999999999999</v>
      </c>
      <c r="D19" s="142">
        <v>1.1299999999999999</v>
      </c>
      <c r="E19" s="142">
        <v>1.1299999999999999</v>
      </c>
      <c r="F19" s="142">
        <v>1.1299999999999999</v>
      </c>
      <c r="G19" s="142">
        <v>1.1299999999999999</v>
      </c>
      <c r="H19" s="142">
        <v>1.1299999999999999</v>
      </c>
      <c r="I19" s="142">
        <v>1.1299999999999999</v>
      </c>
      <c r="J19" s="142">
        <v>1.1299999999999999</v>
      </c>
      <c r="K19" s="142">
        <v>1.1299999999999999</v>
      </c>
      <c r="L19" s="142">
        <v>1.1299999999999999</v>
      </c>
      <c r="M19" s="142">
        <v>1.1299999999999999</v>
      </c>
      <c r="N19" s="142">
        <v>1.1299999999999999</v>
      </c>
      <c r="O19" s="142">
        <v>1.1299999999999999</v>
      </c>
      <c r="P19" s="142">
        <v>1.1299999999999999</v>
      </c>
      <c r="Q19" s="142">
        <v>1.1299999999999999</v>
      </c>
      <c r="R19" s="142">
        <v>1.1299999999999999</v>
      </c>
      <c r="S19" s="142">
        <v>1.1299999999999999</v>
      </c>
      <c r="T19" s="142">
        <v>1.1299999999999999</v>
      </c>
      <c r="U19" s="142">
        <v>1.1299999999999999</v>
      </c>
      <c r="V19" s="142">
        <v>1.1299999999999999</v>
      </c>
      <c r="W19" s="142">
        <v>1.1299999999999999</v>
      </c>
      <c r="X19" s="142">
        <v>1.1299999999999999</v>
      </c>
    </row>
    <row r="20" spans="1:24" x14ac:dyDescent="0.5">
      <c r="A20" s="113" t="s">
        <v>168</v>
      </c>
      <c r="B20" s="113" t="s">
        <v>462</v>
      </c>
      <c r="C20" s="142">
        <v>1.25</v>
      </c>
      <c r="D20" s="142">
        <v>1.28</v>
      </c>
      <c r="E20" s="142">
        <v>1.28</v>
      </c>
      <c r="F20" s="142">
        <v>1.26</v>
      </c>
      <c r="G20" s="142">
        <v>1.28</v>
      </c>
      <c r="H20" s="142">
        <v>1.24</v>
      </c>
      <c r="I20" s="142">
        <v>1.28</v>
      </c>
      <c r="J20" s="142">
        <v>1.28</v>
      </c>
      <c r="K20" s="142">
        <v>1.24</v>
      </c>
      <c r="L20" s="142">
        <v>1.24</v>
      </c>
      <c r="M20" s="142">
        <v>1.26</v>
      </c>
      <c r="N20" s="142">
        <v>1.26</v>
      </c>
      <c r="O20" s="142">
        <v>1.26</v>
      </c>
      <c r="P20" s="142">
        <v>1.24</v>
      </c>
      <c r="Q20" s="142">
        <v>1.24</v>
      </c>
      <c r="R20" s="142">
        <v>1.26</v>
      </c>
      <c r="S20" s="142">
        <v>1.26</v>
      </c>
      <c r="T20" s="142">
        <v>1.28</v>
      </c>
      <c r="U20" s="142">
        <v>1.26</v>
      </c>
      <c r="V20" s="142">
        <v>1.26</v>
      </c>
      <c r="W20" s="142">
        <v>1.28</v>
      </c>
      <c r="X20" s="142">
        <v>1.28</v>
      </c>
    </row>
    <row r="21" spans="1:24" x14ac:dyDescent="0.5">
      <c r="A21" s="113" t="s">
        <v>169</v>
      </c>
      <c r="B21" s="113" t="s">
        <v>463</v>
      </c>
      <c r="C21" s="142">
        <v>1.28</v>
      </c>
      <c r="D21" s="142">
        <v>1.31</v>
      </c>
      <c r="E21" s="142">
        <v>1.31</v>
      </c>
      <c r="F21" s="142">
        <v>1.29</v>
      </c>
      <c r="G21" s="142">
        <v>1.31</v>
      </c>
      <c r="H21" s="142">
        <v>1.27</v>
      </c>
      <c r="I21" s="142">
        <v>1.31</v>
      </c>
      <c r="J21" s="142">
        <v>1.31</v>
      </c>
      <c r="K21" s="142">
        <v>1.27</v>
      </c>
      <c r="L21" s="142">
        <v>1.27</v>
      </c>
      <c r="M21" s="142">
        <v>1.29</v>
      </c>
      <c r="N21" s="142">
        <v>1.29</v>
      </c>
      <c r="O21" s="142">
        <v>1.29</v>
      </c>
      <c r="P21" s="142">
        <v>1.27</v>
      </c>
      <c r="Q21" s="142">
        <v>1.27</v>
      </c>
      <c r="R21" s="142">
        <v>1.29</v>
      </c>
      <c r="S21" s="142">
        <v>1.29</v>
      </c>
      <c r="T21" s="142">
        <v>1.31</v>
      </c>
      <c r="U21" s="142">
        <v>1.29</v>
      </c>
      <c r="V21" s="142">
        <v>1.29</v>
      </c>
      <c r="W21" s="142">
        <v>1.31</v>
      </c>
      <c r="X21" s="142">
        <v>1.31</v>
      </c>
    </row>
    <row r="22" spans="1:24" x14ac:dyDescent="0.5">
      <c r="A22" s="113" t="s">
        <v>170</v>
      </c>
      <c r="B22" s="113" t="s">
        <v>464</v>
      </c>
      <c r="C22" s="142">
        <v>1.3</v>
      </c>
      <c r="D22" s="142">
        <v>1.33</v>
      </c>
      <c r="E22" s="142">
        <v>1.33</v>
      </c>
      <c r="F22" s="142">
        <v>1.3</v>
      </c>
      <c r="G22" s="142">
        <v>1.33</v>
      </c>
      <c r="H22" s="142">
        <v>1.29</v>
      </c>
      <c r="I22" s="142">
        <v>1.33</v>
      </c>
      <c r="J22" s="142">
        <v>1.33</v>
      </c>
      <c r="K22" s="142">
        <v>1.29</v>
      </c>
      <c r="L22" s="142">
        <v>1.29</v>
      </c>
      <c r="M22" s="142">
        <v>1.3</v>
      </c>
      <c r="N22" s="142">
        <v>1.3</v>
      </c>
      <c r="O22" s="142">
        <v>1.3</v>
      </c>
      <c r="P22" s="142">
        <v>1.29</v>
      </c>
      <c r="Q22" s="142">
        <v>1.29</v>
      </c>
      <c r="R22" s="142">
        <v>1.3</v>
      </c>
      <c r="S22" s="142">
        <v>1.3</v>
      </c>
      <c r="T22" s="142">
        <v>1.33</v>
      </c>
      <c r="U22" s="142">
        <v>1.3</v>
      </c>
      <c r="V22" s="142">
        <v>1.3</v>
      </c>
      <c r="W22" s="142">
        <v>1.33</v>
      </c>
      <c r="X22" s="142">
        <v>1.33</v>
      </c>
    </row>
    <row r="23" spans="1:24" x14ac:dyDescent="0.5">
      <c r="A23" s="113" t="s">
        <v>171</v>
      </c>
      <c r="B23" s="113" t="s">
        <v>465</v>
      </c>
      <c r="C23" s="142">
        <v>1.1100000000000001</v>
      </c>
      <c r="D23" s="142">
        <v>1.1100000000000001</v>
      </c>
      <c r="E23" s="142">
        <v>1.1100000000000001</v>
      </c>
      <c r="F23" s="142">
        <v>1.1100000000000001</v>
      </c>
      <c r="G23" s="142">
        <v>1.1100000000000001</v>
      </c>
      <c r="H23" s="142">
        <v>1.1100000000000001</v>
      </c>
      <c r="I23" s="142">
        <v>1.1100000000000001</v>
      </c>
      <c r="J23" s="142">
        <v>1.1100000000000001</v>
      </c>
      <c r="K23" s="142">
        <v>1.1100000000000001</v>
      </c>
      <c r="L23" s="142">
        <v>1.1100000000000001</v>
      </c>
      <c r="M23" s="142">
        <v>1.1100000000000001</v>
      </c>
      <c r="N23" s="142">
        <v>1.1100000000000001</v>
      </c>
      <c r="O23" s="142">
        <v>1.1100000000000001</v>
      </c>
      <c r="P23" s="142">
        <v>1.1100000000000001</v>
      </c>
      <c r="Q23" s="142">
        <v>1.1100000000000001</v>
      </c>
      <c r="R23" s="142">
        <v>1.1100000000000001</v>
      </c>
      <c r="S23" s="142">
        <v>1.1100000000000001</v>
      </c>
      <c r="T23" s="142">
        <v>1.1100000000000001</v>
      </c>
      <c r="U23" s="142">
        <v>1.1100000000000001</v>
      </c>
      <c r="V23" s="142">
        <v>1.1100000000000001</v>
      </c>
      <c r="W23" s="142">
        <v>1.1100000000000001</v>
      </c>
      <c r="X23" s="142">
        <v>1.1100000000000001</v>
      </c>
    </row>
    <row r="24" spans="1:24" x14ac:dyDescent="0.5">
      <c r="A24" s="113" t="s">
        <v>172</v>
      </c>
      <c r="B24" s="113" t="s">
        <v>466</v>
      </c>
      <c r="C24" s="142">
        <v>1.1299999999999999</v>
      </c>
      <c r="D24" s="142">
        <v>1.1299999999999999</v>
      </c>
      <c r="E24" s="142">
        <v>1.1299999999999999</v>
      </c>
      <c r="F24" s="142">
        <v>1.1299999999999999</v>
      </c>
      <c r="G24" s="142">
        <v>1.1299999999999999</v>
      </c>
      <c r="H24" s="142">
        <v>1.1299999999999999</v>
      </c>
      <c r="I24" s="142">
        <v>1.1299999999999999</v>
      </c>
      <c r="J24" s="142">
        <v>1.1299999999999999</v>
      </c>
      <c r="K24" s="142">
        <v>1.1299999999999999</v>
      </c>
      <c r="L24" s="142">
        <v>1.1299999999999999</v>
      </c>
      <c r="M24" s="142">
        <v>1.1299999999999999</v>
      </c>
      <c r="N24" s="142">
        <v>1.1299999999999999</v>
      </c>
      <c r="O24" s="142">
        <v>1.1299999999999999</v>
      </c>
      <c r="P24" s="142">
        <v>1.1299999999999999</v>
      </c>
      <c r="Q24" s="142">
        <v>1.1299999999999999</v>
      </c>
      <c r="R24" s="142">
        <v>1.1299999999999999</v>
      </c>
      <c r="S24" s="142">
        <v>1.1299999999999999</v>
      </c>
      <c r="T24" s="142">
        <v>1.1299999999999999</v>
      </c>
      <c r="U24" s="142">
        <v>1.1299999999999999</v>
      </c>
      <c r="V24" s="142">
        <v>1.1299999999999999</v>
      </c>
      <c r="W24" s="142">
        <v>1.1299999999999999</v>
      </c>
      <c r="X24" s="142">
        <v>1.1299999999999999</v>
      </c>
    </row>
    <row r="25" spans="1:24" x14ac:dyDescent="0.5">
      <c r="A25" s="113" t="s">
        <v>173</v>
      </c>
      <c r="B25" s="113" t="s">
        <v>467</v>
      </c>
      <c r="C25" s="142">
        <v>1.1299999999999999</v>
      </c>
      <c r="D25" s="142">
        <v>1.1299999999999999</v>
      </c>
      <c r="E25" s="142">
        <v>1.1299999999999999</v>
      </c>
      <c r="F25" s="142">
        <v>1.1299999999999999</v>
      </c>
      <c r="G25" s="142">
        <v>1.1299999999999999</v>
      </c>
      <c r="H25" s="142">
        <v>1.1299999999999999</v>
      </c>
      <c r="I25" s="142">
        <v>1.1299999999999999</v>
      </c>
      <c r="J25" s="142">
        <v>1.1299999999999999</v>
      </c>
      <c r="K25" s="142">
        <v>1.1299999999999999</v>
      </c>
      <c r="L25" s="142">
        <v>1.1299999999999999</v>
      </c>
      <c r="M25" s="142">
        <v>1.1299999999999999</v>
      </c>
      <c r="N25" s="142">
        <v>1.1299999999999999</v>
      </c>
      <c r="O25" s="142">
        <v>1.1299999999999999</v>
      </c>
      <c r="P25" s="142">
        <v>1.1299999999999999</v>
      </c>
      <c r="Q25" s="142">
        <v>1.1299999999999999</v>
      </c>
      <c r="R25" s="142">
        <v>1.1299999999999999</v>
      </c>
      <c r="S25" s="142">
        <v>1.1299999999999999</v>
      </c>
      <c r="T25" s="142">
        <v>1.1299999999999999</v>
      </c>
      <c r="U25" s="142">
        <v>1.1299999999999999</v>
      </c>
      <c r="V25" s="142">
        <v>1.1299999999999999</v>
      </c>
      <c r="W25" s="142">
        <v>1.1299999999999999</v>
      </c>
      <c r="X25" s="142">
        <v>1.1299999999999999</v>
      </c>
    </row>
    <row r="26" spans="1:24" x14ac:dyDescent="0.5">
      <c r="A26" s="113" t="s">
        <v>82</v>
      </c>
      <c r="B26" s="113" t="s">
        <v>468</v>
      </c>
      <c r="C26" s="142">
        <v>1.1000000000000001</v>
      </c>
      <c r="D26" s="142">
        <v>1.1000000000000001</v>
      </c>
      <c r="E26" s="142">
        <v>1.1000000000000001</v>
      </c>
      <c r="F26" s="142">
        <v>1.1000000000000001</v>
      </c>
      <c r="G26" s="142">
        <v>1.1000000000000001</v>
      </c>
      <c r="H26" s="142">
        <v>1.1000000000000001</v>
      </c>
      <c r="I26" s="142">
        <v>1.1000000000000001</v>
      </c>
      <c r="J26" s="142">
        <v>1.1000000000000001</v>
      </c>
      <c r="K26" s="142">
        <v>1.1000000000000001</v>
      </c>
      <c r="L26" s="142">
        <v>1.1000000000000001</v>
      </c>
      <c r="M26" s="142">
        <v>1.1000000000000001</v>
      </c>
      <c r="N26" s="142">
        <v>1.1000000000000001</v>
      </c>
      <c r="O26" s="142">
        <v>1.1000000000000001</v>
      </c>
      <c r="P26" s="142">
        <v>1.1000000000000001</v>
      </c>
      <c r="Q26" s="142">
        <v>1.1000000000000001</v>
      </c>
      <c r="R26" s="142">
        <v>1.1000000000000001</v>
      </c>
      <c r="S26" s="142">
        <v>1.1000000000000001</v>
      </c>
      <c r="T26" s="142">
        <v>1.1000000000000001</v>
      </c>
      <c r="U26" s="142">
        <v>1.1000000000000001</v>
      </c>
      <c r="V26" s="142">
        <v>1.1000000000000001</v>
      </c>
      <c r="W26" s="142">
        <v>1.1000000000000001</v>
      </c>
      <c r="X26" s="142">
        <v>1.1000000000000001</v>
      </c>
    </row>
    <row r="27" spans="1:24" x14ac:dyDescent="0.5">
      <c r="A27" s="113" t="s">
        <v>83</v>
      </c>
      <c r="B27" s="113" t="s">
        <v>469</v>
      </c>
      <c r="C27" s="142">
        <v>1.1100000000000001</v>
      </c>
      <c r="D27" s="142">
        <v>1.1100000000000001</v>
      </c>
      <c r="E27" s="142">
        <v>1.1100000000000001</v>
      </c>
      <c r="F27" s="142">
        <v>1.1100000000000001</v>
      </c>
      <c r="G27" s="142">
        <v>1.1100000000000001</v>
      </c>
      <c r="H27" s="142">
        <v>1.1100000000000001</v>
      </c>
      <c r="I27" s="142">
        <v>1.1100000000000001</v>
      </c>
      <c r="J27" s="142">
        <v>1.1100000000000001</v>
      </c>
      <c r="K27" s="142">
        <v>1.1100000000000001</v>
      </c>
      <c r="L27" s="142">
        <v>1.1100000000000001</v>
      </c>
      <c r="M27" s="142">
        <v>1.1100000000000001</v>
      </c>
      <c r="N27" s="142">
        <v>1.1100000000000001</v>
      </c>
      <c r="O27" s="142">
        <v>1.1100000000000001</v>
      </c>
      <c r="P27" s="142">
        <v>1.1100000000000001</v>
      </c>
      <c r="Q27" s="142">
        <v>1.1100000000000001</v>
      </c>
      <c r="R27" s="142">
        <v>1.1100000000000001</v>
      </c>
      <c r="S27" s="142">
        <v>1.1100000000000001</v>
      </c>
      <c r="T27" s="142">
        <v>1.1100000000000001</v>
      </c>
      <c r="U27" s="142">
        <v>1.1100000000000001</v>
      </c>
      <c r="V27" s="142">
        <v>1.1100000000000001</v>
      </c>
      <c r="W27" s="142">
        <v>1.1100000000000001</v>
      </c>
      <c r="X27" s="142">
        <v>1.1100000000000001</v>
      </c>
    </row>
    <row r="28" spans="1:24" x14ac:dyDescent="0.5">
      <c r="A28" s="113" t="s">
        <v>84</v>
      </c>
      <c r="B28" s="113" t="s">
        <v>470</v>
      </c>
      <c r="C28" s="142">
        <v>1.1100000000000001</v>
      </c>
      <c r="D28" s="142">
        <v>1.1100000000000001</v>
      </c>
      <c r="E28" s="142">
        <v>1.1100000000000001</v>
      </c>
      <c r="F28" s="142">
        <v>1.1100000000000001</v>
      </c>
      <c r="G28" s="142">
        <v>1.1100000000000001</v>
      </c>
      <c r="H28" s="142">
        <v>1.1100000000000001</v>
      </c>
      <c r="I28" s="142">
        <v>1.1100000000000001</v>
      </c>
      <c r="J28" s="142">
        <v>1.1100000000000001</v>
      </c>
      <c r="K28" s="142">
        <v>1.1100000000000001</v>
      </c>
      <c r="L28" s="142">
        <v>1.1100000000000001</v>
      </c>
      <c r="M28" s="142">
        <v>1.1100000000000001</v>
      </c>
      <c r="N28" s="142">
        <v>1.1100000000000001</v>
      </c>
      <c r="O28" s="142">
        <v>1.1100000000000001</v>
      </c>
      <c r="P28" s="142">
        <v>1.1100000000000001</v>
      </c>
      <c r="Q28" s="142">
        <v>1.1100000000000001</v>
      </c>
      <c r="R28" s="142">
        <v>1.1100000000000001</v>
      </c>
      <c r="S28" s="142">
        <v>1.1100000000000001</v>
      </c>
      <c r="T28" s="142">
        <v>1.1100000000000001</v>
      </c>
      <c r="U28" s="142">
        <v>1.1100000000000001</v>
      </c>
      <c r="V28" s="142">
        <v>1.1100000000000001</v>
      </c>
      <c r="W28" s="142">
        <v>1.1100000000000001</v>
      </c>
      <c r="X28" s="142">
        <v>1.1100000000000001</v>
      </c>
    </row>
    <row r="29" spans="1:24" x14ac:dyDescent="0.5">
      <c r="A29" s="113" t="s">
        <v>174</v>
      </c>
      <c r="B29" s="113" t="s">
        <v>471</v>
      </c>
      <c r="C29" s="142">
        <v>1.19</v>
      </c>
      <c r="D29" s="142">
        <v>1.19</v>
      </c>
      <c r="E29" s="142">
        <v>1.19</v>
      </c>
      <c r="F29" s="142">
        <v>1.19</v>
      </c>
      <c r="G29" s="142">
        <v>1.19</v>
      </c>
      <c r="H29" s="142">
        <v>1.19</v>
      </c>
      <c r="I29" s="142">
        <v>1.19</v>
      </c>
      <c r="J29" s="142">
        <v>1.19</v>
      </c>
      <c r="K29" s="142">
        <v>1.19</v>
      </c>
      <c r="L29" s="142">
        <v>1.19</v>
      </c>
      <c r="M29" s="142">
        <v>1.19</v>
      </c>
      <c r="N29" s="142">
        <v>1.19</v>
      </c>
      <c r="O29" s="142">
        <v>1.19</v>
      </c>
      <c r="P29" s="142">
        <v>1.19</v>
      </c>
      <c r="Q29" s="142">
        <v>1.19</v>
      </c>
      <c r="R29" s="142">
        <v>1.19</v>
      </c>
      <c r="S29" s="142">
        <v>1.19</v>
      </c>
      <c r="T29" s="142">
        <v>1.19</v>
      </c>
      <c r="U29" s="142">
        <v>1.19</v>
      </c>
      <c r="V29" s="142">
        <v>1.19</v>
      </c>
      <c r="W29" s="142">
        <v>1.19</v>
      </c>
      <c r="X29" s="142">
        <v>1.19</v>
      </c>
    </row>
    <row r="30" spans="1:24" x14ac:dyDescent="0.5">
      <c r="A30" s="113" t="s">
        <v>175</v>
      </c>
      <c r="B30" s="113" t="s">
        <v>472</v>
      </c>
      <c r="C30" s="142">
        <v>1.2</v>
      </c>
      <c r="D30" s="142">
        <v>1.21</v>
      </c>
      <c r="E30" s="142">
        <v>1.21</v>
      </c>
      <c r="F30" s="142">
        <v>1.21</v>
      </c>
      <c r="G30" s="142">
        <v>1.21</v>
      </c>
      <c r="H30" s="142">
        <v>1.2</v>
      </c>
      <c r="I30" s="142">
        <v>1.21</v>
      </c>
      <c r="J30" s="142">
        <v>1.21</v>
      </c>
      <c r="K30" s="142">
        <v>1.2</v>
      </c>
      <c r="L30" s="142">
        <v>1.2</v>
      </c>
      <c r="M30" s="142">
        <v>1.21</v>
      </c>
      <c r="N30" s="142">
        <v>1.21</v>
      </c>
      <c r="O30" s="142">
        <v>1.21</v>
      </c>
      <c r="P30" s="142">
        <v>1.2</v>
      </c>
      <c r="Q30" s="142">
        <v>1.2</v>
      </c>
      <c r="R30" s="142">
        <v>1.21</v>
      </c>
      <c r="S30" s="142">
        <v>1.21</v>
      </c>
      <c r="T30" s="142">
        <v>1.21</v>
      </c>
      <c r="U30" s="142">
        <v>1.21</v>
      </c>
      <c r="V30" s="142">
        <v>1.21</v>
      </c>
      <c r="W30" s="142">
        <v>1.21</v>
      </c>
      <c r="X30" s="142">
        <v>1.21</v>
      </c>
    </row>
    <row r="31" spans="1:24" x14ac:dyDescent="0.5">
      <c r="A31" s="113" t="s">
        <v>176</v>
      </c>
      <c r="B31" s="113" t="s">
        <v>473</v>
      </c>
      <c r="C31" s="142">
        <v>1.21</v>
      </c>
      <c r="D31" s="142">
        <v>1.22</v>
      </c>
      <c r="E31" s="142">
        <v>1.22</v>
      </c>
      <c r="F31" s="142">
        <v>1.21</v>
      </c>
      <c r="G31" s="142">
        <v>1.22</v>
      </c>
      <c r="H31" s="142">
        <v>1.21</v>
      </c>
      <c r="I31" s="142">
        <v>1.22</v>
      </c>
      <c r="J31" s="142">
        <v>1.22</v>
      </c>
      <c r="K31" s="142">
        <v>1.21</v>
      </c>
      <c r="L31" s="142">
        <v>1.21</v>
      </c>
      <c r="M31" s="142">
        <v>1.21</v>
      </c>
      <c r="N31" s="142">
        <v>1.21</v>
      </c>
      <c r="O31" s="142">
        <v>1.21</v>
      </c>
      <c r="P31" s="142">
        <v>1.21</v>
      </c>
      <c r="Q31" s="142">
        <v>1.21</v>
      </c>
      <c r="R31" s="142">
        <v>1.21</v>
      </c>
      <c r="S31" s="142">
        <v>1.21</v>
      </c>
      <c r="T31" s="142">
        <v>1.22</v>
      </c>
      <c r="U31" s="142">
        <v>1.21</v>
      </c>
      <c r="V31" s="142">
        <v>1.21</v>
      </c>
      <c r="W31" s="142">
        <v>1.22</v>
      </c>
      <c r="X31" s="142">
        <v>1.22</v>
      </c>
    </row>
    <row r="32" spans="1:24" x14ac:dyDescent="0.5">
      <c r="A32" s="113" t="s">
        <v>177</v>
      </c>
      <c r="B32" s="113" t="s">
        <v>474</v>
      </c>
      <c r="C32" s="142">
        <v>1.23</v>
      </c>
      <c r="D32" s="142">
        <v>1.25</v>
      </c>
      <c r="E32" s="142">
        <v>1.25</v>
      </c>
      <c r="F32" s="142">
        <v>1.24</v>
      </c>
      <c r="G32" s="142">
        <v>1.25</v>
      </c>
      <c r="H32" s="142">
        <v>1.23</v>
      </c>
      <c r="I32" s="142">
        <v>1.25</v>
      </c>
      <c r="J32" s="142">
        <v>1.25</v>
      </c>
      <c r="K32" s="142">
        <v>1.23</v>
      </c>
      <c r="L32" s="142">
        <v>1.23</v>
      </c>
      <c r="M32" s="142">
        <v>1.24</v>
      </c>
      <c r="N32" s="142">
        <v>1.24</v>
      </c>
      <c r="O32" s="142">
        <v>1.24</v>
      </c>
      <c r="P32" s="142">
        <v>1.23</v>
      </c>
      <c r="Q32" s="142">
        <v>1.23</v>
      </c>
      <c r="R32" s="142">
        <v>1.24</v>
      </c>
      <c r="S32" s="142">
        <v>1.24</v>
      </c>
      <c r="T32" s="142">
        <v>1.25</v>
      </c>
      <c r="U32" s="142">
        <v>1.24</v>
      </c>
      <c r="V32" s="142">
        <v>1.24</v>
      </c>
      <c r="W32" s="142">
        <v>1.25</v>
      </c>
      <c r="X32" s="142">
        <v>1.25</v>
      </c>
    </row>
    <row r="33" spans="1:24" x14ac:dyDescent="0.5">
      <c r="A33" s="113" t="s">
        <v>178</v>
      </c>
      <c r="B33" s="113" t="s">
        <v>475</v>
      </c>
      <c r="C33" s="142">
        <v>1.26</v>
      </c>
      <c r="D33" s="142">
        <v>1.27</v>
      </c>
      <c r="E33" s="142">
        <v>1.27</v>
      </c>
      <c r="F33" s="142">
        <v>1.26</v>
      </c>
      <c r="G33" s="142">
        <v>1.27</v>
      </c>
      <c r="H33" s="142">
        <v>1.25</v>
      </c>
      <c r="I33" s="142">
        <v>1.27</v>
      </c>
      <c r="J33" s="142">
        <v>1.27</v>
      </c>
      <c r="K33" s="142">
        <v>1.25</v>
      </c>
      <c r="L33" s="142">
        <v>1.25</v>
      </c>
      <c r="M33" s="142">
        <v>1.26</v>
      </c>
      <c r="N33" s="142">
        <v>1.26</v>
      </c>
      <c r="O33" s="142">
        <v>1.26</v>
      </c>
      <c r="P33" s="142">
        <v>1.25</v>
      </c>
      <c r="Q33" s="142">
        <v>1.25</v>
      </c>
      <c r="R33" s="142">
        <v>1.26</v>
      </c>
      <c r="S33" s="142">
        <v>1.26</v>
      </c>
      <c r="T33" s="142">
        <v>1.27</v>
      </c>
      <c r="U33" s="142">
        <v>1.26</v>
      </c>
      <c r="V33" s="142">
        <v>1.26</v>
      </c>
      <c r="W33" s="142">
        <v>1.27</v>
      </c>
      <c r="X33" s="142">
        <v>1.27</v>
      </c>
    </row>
    <row r="34" spans="1:24" x14ac:dyDescent="0.5">
      <c r="A34" s="113" t="s">
        <v>179</v>
      </c>
      <c r="B34" s="113" t="s">
        <v>476</v>
      </c>
      <c r="C34" s="142">
        <v>1.28</v>
      </c>
      <c r="D34" s="142">
        <v>1.29</v>
      </c>
      <c r="E34" s="142">
        <v>1.29</v>
      </c>
      <c r="F34" s="142">
        <v>1.28</v>
      </c>
      <c r="G34" s="142">
        <v>1.29</v>
      </c>
      <c r="H34" s="142">
        <v>1.27</v>
      </c>
      <c r="I34" s="142">
        <v>1.29</v>
      </c>
      <c r="J34" s="142">
        <v>1.29</v>
      </c>
      <c r="K34" s="142">
        <v>1.27</v>
      </c>
      <c r="L34" s="142">
        <v>1.27</v>
      </c>
      <c r="M34" s="142">
        <v>1.28</v>
      </c>
      <c r="N34" s="142">
        <v>1.28</v>
      </c>
      <c r="O34" s="142">
        <v>1.28</v>
      </c>
      <c r="P34" s="142">
        <v>1.27</v>
      </c>
      <c r="Q34" s="142">
        <v>1.27</v>
      </c>
      <c r="R34" s="142">
        <v>1.28</v>
      </c>
      <c r="S34" s="142">
        <v>1.28</v>
      </c>
      <c r="T34" s="142">
        <v>1.29</v>
      </c>
      <c r="U34" s="142">
        <v>1.28</v>
      </c>
      <c r="V34" s="142">
        <v>1.28</v>
      </c>
      <c r="W34" s="142">
        <v>1.29</v>
      </c>
      <c r="X34" s="142">
        <v>1.29</v>
      </c>
    </row>
    <row r="35" spans="1:24" x14ac:dyDescent="0.5">
      <c r="A35" s="113" t="s">
        <v>180</v>
      </c>
      <c r="B35" s="113" t="s">
        <v>477</v>
      </c>
      <c r="C35" s="142">
        <v>1.19</v>
      </c>
      <c r="D35" s="142">
        <v>1.2</v>
      </c>
      <c r="E35" s="142">
        <v>1.2</v>
      </c>
      <c r="F35" s="142">
        <v>1.19</v>
      </c>
      <c r="G35" s="142">
        <v>1.2</v>
      </c>
      <c r="H35" s="142">
        <v>1.19</v>
      </c>
      <c r="I35" s="142">
        <v>1.2</v>
      </c>
      <c r="J35" s="142">
        <v>1.2</v>
      </c>
      <c r="K35" s="142">
        <v>1.19</v>
      </c>
      <c r="L35" s="142">
        <v>1.19</v>
      </c>
      <c r="M35" s="142">
        <v>1.19</v>
      </c>
      <c r="N35" s="142">
        <v>1.19</v>
      </c>
      <c r="O35" s="142">
        <v>1.19</v>
      </c>
      <c r="P35" s="142">
        <v>1.19</v>
      </c>
      <c r="Q35" s="142">
        <v>1.19</v>
      </c>
      <c r="R35" s="142">
        <v>1.19</v>
      </c>
      <c r="S35" s="142">
        <v>1.19</v>
      </c>
      <c r="T35" s="142">
        <v>1.2</v>
      </c>
      <c r="U35" s="142">
        <v>1.19</v>
      </c>
      <c r="V35" s="142">
        <v>1.19</v>
      </c>
      <c r="W35" s="142">
        <v>1.2</v>
      </c>
      <c r="X35" s="142">
        <v>1.2</v>
      </c>
    </row>
    <row r="36" spans="1:24" x14ac:dyDescent="0.5">
      <c r="A36" s="113" t="s">
        <v>181</v>
      </c>
      <c r="B36" s="113" t="s">
        <v>478</v>
      </c>
      <c r="C36" s="142">
        <v>1.2</v>
      </c>
      <c r="D36" s="142">
        <v>1.21</v>
      </c>
      <c r="E36" s="142">
        <v>1.21</v>
      </c>
      <c r="F36" s="142">
        <v>1.21</v>
      </c>
      <c r="G36" s="142">
        <v>1.21</v>
      </c>
      <c r="H36" s="142">
        <v>1.2</v>
      </c>
      <c r="I36" s="142">
        <v>1.21</v>
      </c>
      <c r="J36" s="142">
        <v>1.21</v>
      </c>
      <c r="K36" s="142">
        <v>1.2</v>
      </c>
      <c r="L36" s="142">
        <v>1.2</v>
      </c>
      <c r="M36" s="142">
        <v>1.21</v>
      </c>
      <c r="N36" s="142">
        <v>1.21</v>
      </c>
      <c r="O36" s="142">
        <v>1.21</v>
      </c>
      <c r="P36" s="142">
        <v>1.2</v>
      </c>
      <c r="Q36" s="142">
        <v>1.2</v>
      </c>
      <c r="R36" s="142">
        <v>1.21</v>
      </c>
      <c r="S36" s="142">
        <v>1.21</v>
      </c>
      <c r="T36" s="142">
        <v>1.21</v>
      </c>
      <c r="U36" s="142">
        <v>1.21</v>
      </c>
      <c r="V36" s="142">
        <v>1.21</v>
      </c>
      <c r="W36" s="142">
        <v>1.21</v>
      </c>
      <c r="X36" s="142">
        <v>1.21</v>
      </c>
    </row>
    <row r="37" spans="1:24" x14ac:dyDescent="0.5">
      <c r="A37" s="113" t="s">
        <v>182</v>
      </c>
      <c r="B37" s="113" t="s">
        <v>479</v>
      </c>
      <c r="C37" s="142">
        <v>1.21</v>
      </c>
      <c r="D37" s="142">
        <v>1.22</v>
      </c>
      <c r="E37" s="142">
        <v>1.22</v>
      </c>
      <c r="F37" s="142">
        <v>1.21</v>
      </c>
      <c r="G37" s="142">
        <v>1.22</v>
      </c>
      <c r="H37" s="142">
        <v>1.21</v>
      </c>
      <c r="I37" s="142">
        <v>1.22</v>
      </c>
      <c r="J37" s="142">
        <v>1.22</v>
      </c>
      <c r="K37" s="142">
        <v>1.21</v>
      </c>
      <c r="L37" s="142">
        <v>1.21</v>
      </c>
      <c r="M37" s="142">
        <v>1.21</v>
      </c>
      <c r="N37" s="142">
        <v>1.21</v>
      </c>
      <c r="O37" s="142">
        <v>1.21</v>
      </c>
      <c r="P37" s="142">
        <v>1.21</v>
      </c>
      <c r="Q37" s="142">
        <v>1.21</v>
      </c>
      <c r="R37" s="142">
        <v>1.21</v>
      </c>
      <c r="S37" s="142">
        <v>1.21</v>
      </c>
      <c r="T37" s="142">
        <v>1.22</v>
      </c>
      <c r="U37" s="142">
        <v>1.21</v>
      </c>
      <c r="V37" s="142">
        <v>1.21</v>
      </c>
      <c r="W37" s="142">
        <v>1.22</v>
      </c>
      <c r="X37" s="142">
        <v>1.22</v>
      </c>
    </row>
    <row r="38" spans="1:24" x14ac:dyDescent="0.5">
      <c r="A38" s="113" t="s">
        <v>351</v>
      </c>
      <c r="B38" s="113" t="s">
        <v>480</v>
      </c>
      <c r="C38" s="142">
        <v>1.22</v>
      </c>
      <c r="D38" s="142">
        <v>1.23</v>
      </c>
      <c r="E38" s="142">
        <v>1.23</v>
      </c>
      <c r="F38" s="142">
        <v>1.22</v>
      </c>
      <c r="G38" s="142">
        <v>1.23</v>
      </c>
      <c r="H38" s="142">
        <v>1.22</v>
      </c>
      <c r="I38" s="142">
        <v>1.23</v>
      </c>
      <c r="J38" s="142">
        <v>1.23</v>
      </c>
      <c r="K38" s="142">
        <v>1.22</v>
      </c>
      <c r="L38" s="142">
        <v>1.22</v>
      </c>
      <c r="M38" s="142">
        <v>1.22</v>
      </c>
      <c r="N38" s="142">
        <v>1.22</v>
      </c>
      <c r="O38" s="142">
        <v>1.22</v>
      </c>
      <c r="P38" s="142">
        <v>1.22</v>
      </c>
      <c r="Q38" s="142">
        <v>1.22</v>
      </c>
      <c r="R38" s="142">
        <v>1.22</v>
      </c>
      <c r="S38" s="142">
        <v>1.22</v>
      </c>
      <c r="T38" s="142">
        <v>1.23</v>
      </c>
      <c r="U38" s="142">
        <v>1.22</v>
      </c>
      <c r="V38" s="142">
        <v>1.22</v>
      </c>
      <c r="W38" s="142">
        <v>1.23</v>
      </c>
      <c r="X38" s="142">
        <v>1.23</v>
      </c>
    </row>
    <row r="39" spans="1:24" x14ac:dyDescent="0.5">
      <c r="A39" s="113" t="s">
        <v>352</v>
      </c>
      <c r="B39" s="113" t="s">
        <v>481</v>
      </c>
      <c r="C39" s="142">
        <v>1.23</v>
      </c>
      <c r="D39" s="142">
        <v>1.23</v>
      </c>
      <c r="E39" s="142">
        <v>1.23</v>
      </c>
      <c r="F39" s="142">
        <v>1.23</v>
      </c>
      <c r="G39" s="142">
        <v>1.23</v>
      </c>
      <c r="H39" s="142">
        <v>1.23</v>
      </c>
      <c r="I39" s="142">
        <v>1.23</v>
      </c>
      <c r="J39" s="142">
        <v>1.23</v>
      </c>
      <c r="K39" s="142">
        <v>1.23</v>
      </c>
      <c r="L39" s="142">
        <v>1.23</v>
      </c>
      <c r="M39" s="142">
        <v>1.23</v>
      </c>
      <c r="N39" s="142">
        <v>1.23</v>
      </c>
      <c r="O39" s="142">
        <v>1.23</v>
      </c>
      <c r="P39" s="142">
        <v>1.23</v>
      </c>
      <c r="Q39" s="142">
        <v>1.23</v>
      </c>
      <c r="R39" s="142">
        <v>1.23</v>
      </c>
      <c r="S39" s="142">
        <v>1.23</v>
      </c>
      <c r="T39" s="142">
        <v>1.23</v>
      </c>
      <c r="U39" s="142">
        <v>1.23</v>
      </c>
      <c r="V39" s="142">
        <v>1.23</v>
      </c>
      <c r="W39" s="142">
        <v>1.23</v>
      </c>
      <c r="X39" s="142">
        <v>1.23</v>
      </c>
    </row>
    <row r="40" spans="1:24" x14ac:dyDescent="0.5">
      <c r="A40" s="113" t="s">
        <v>183</v>
      </c>
      <c r="B40" s="113" t="s">
        <v>482</v>
      </c>
      <c r="C40" s="142">
        <v>1.1100000000000001</v>
      </c>
      <c r="D40" s="142">
        <v>1.1100000000000001</v>
      </c>
      <c r="E40" s="142">
        <v>1.1100000000000001</v>
      </c>
      <c r="F40" s="142">
        <v>1.1100000000000001</v>
      </c>
      <c r="G40" s="142">
        <v>1.1100000000000001</v>
      </c>
      <c r="H40" s="142">
        <v>1.1100000000000001</v>
      </c>
      <c r="I40" s="142">
        <v>1.1100000000000001</v>
      </c>
      <c r="J40" s="142">
        <v>1.1100000000000001</v>
      </c>
      <c r="K40" s="142">
        <v>1.1100000000000001</v>
      </c>
      <c r="L40" s="142">
        <v>1.1100000000000001</v>
      </c>
      <c r="M40" s="142">
        <v>1.1100000000000001</v>
      </c>
      <c r="N40" s="142">
        <v>1.1100000000000001</v>
      </c>
      <c r="O40" s="142">
        <v>1.1100000000000001</v>
      </c>
      <c r="P40" s="142">
        <v>1.1100000000000001</v>
      </c>
      <c r="Q40" s="142">
        <v>1.1100000000000001</v>
      </c>
      <c r="R40" s="142">
        <v>1.1100000000000001</v>
      </c>
      <c r="S40" s="142">
        <v>1.1100000000000001</v>
      </c>
      <c r="T40" s="142">
        <v>1.1100000000000001</v>
      </c>
      <c r="U40" s="142">
        <v>1.1100000000000001</v>
      </c>
      <c r="V40" s="142">
        <v>1.1100000000000001</v>
      </c>
      <c r="W40" s="142">
        <v>1.1100000000000001</v>
      </c>
      <c r="X40" s="142">
        <v>1.1100000000000001</v>
      </c>
    </row>
    <row r="41" spans="1:24" x14ac:dyDescent="0.5">
      <c r="A41" s="113" t="s">
        <v>184</v>
      </c>
      <c r="B41" s="113" t="s">
        <v>483</v>
      </c>
      <c r="C41" s="142">
        <v>1.1299999999999999</v>
      </c>
      <c r="D41" s="142">
        <v>1.1299999999999999</v>
      </c>
      <c r="E41" s="142">
        <v>1.1299999999999999</v>
      </c>
      <c r="F41" s="142">
        <v>1.1299999999999999</v>
      </c>
      <c r="G41" s="142">
        <v>1.1299999999999999</v>
      </c>
      <c r="H41" s="142">
        <v>1.1299999999999999</v>
      </c>
      <c r="I41" s="142">
        <v>1.1299999999999999</v>
      </c>
      <c r="J41" s="142">
        <v>1.1299999999999999</v>
      </c>
      <c r="K41" s="142">
        <v>1.1299999999999999</v>
      </c>
      <c r="L41" s="142">
        <v>1.1299999999999999</v>
      </c>
      <c r="M41" s="142">
        <v>1.1299999999999999</v>
      </c>
      <c r="N41" s="142">
        <v>1.1299999999999999</v>
      </c>
      <c r="O41" s="142">
        <v>1.1299999999999999</v>
      </c>
      <c r="P41" s="142">
        <v>1.1299999999999999</v>
      </c>
      <c r="Q41" s="142">
        <v>1.1299999999999999</v>
      </c>
      <c r="R41" s="142">
        <v>1.1299999999999999</v>
      </c>
      <c r="S41" s="142">
        <v>1.1299999999999999</v>
      </c>
      <c r="T41" s="142">
        <v>1.1299999999999999</v>
      </c>
      <c r="U41" s="142">
        <v>1.1299999999999999</v>
      </c>
      <c r="V41" s="142">
        <v>1.1299999999999999</v>
      </c>
      <c r="W41" s="142">
        <v>1.1299999999999999</v>
      </c>
      <c r="X41" s="142">
        <v>1.1299999999999999</v>
      </c>
    </row>
    <row r="42" spans="1:24" x14ac:dyDescent="0.5">
      <c r="A42" s="113" t="s">
        <v>185</v>
      </c>
      <c r="B42" s="113" t="s">
        <v>484</v>
      </c>
      <c r="C42" s="142">
        <v>1.1299999999999999</v>
      </c>
      <c r="D42" s="142">
        <v>1.1299999999999999</v>
      </c>
      <c r="E42" s="142">
        <v>1.1299999999999999</v>
      </c>
      <c r="F42" s="142">
        <v>1.1299999999999999</v>
      </c>
      <c r="G42" s="142">
        <v>1.1299999999999999</v>
      </c>
      <c r="H42" s="142">
        <v>1.1299999999999999</v>
      </c>
      <c r="I42" s="142">
        <v>1.1299999999999999</v>
      </c>
      <c r="J42" s="142">
        <v>1.1299999999999999</v>
      </c>
      <c r="K42" s="142">
        <v>1.1299999999999999</v>
      </c>
      <c r="L42" s="142">
        <v>1.1299999999999999</v>
      </c>
      <c r="M42" s="142">
        <v>1.1299999999999999</v>
      </c>
      <c r="N42" s="142">
        <v>1.1299999999999999</v>
      </c>
      <c r="O42" s="142">
        <v>1.1299999999999999</v>
      </c>
      <c r="P42" s="142">
        <v>1.1299999999999999</v>
      </c>
      <c r="Q42" s="142">
        <v>1.1299999999999999</v>
      </c>
      <c r="R42" s="142">
        <v>1.1299999999999999</v>
      </c>
      <c r="S42" s="142">
        <v>1.1299999999999999</v>
      </c>
      <c r="T42" s="142">
        <v>1.1299999999999999</v>
      </c>
      <c r="U42" s="142">
        <v>1.1299999999999999</v>
      </c>
      <c r="V42" s="142">
        <v>1.1299999999999999</v>
      </c>
      <c r="W42" s="142">
        <v>1.1299999999999999</v>
      </c>
      <c r="X42" s="142">
        <v>1.1299999999999999</v>
      </c>
    </row>
    <row r="43" spans="1:24" x14ac:dyDescent="0.5">
      <c r="A43" s="113" t="s">
        <v>353</v>
      </c>
      <c r="B43" s="113" t="s">
        <v>485</v>
      </c>
      <c r="C43" s="142">
        <v>1.1399999999999999</v>
      </c>
      <c r="D43" s="142">
        <v>1.1399999999999999</v>
      </c>
      <c r="E43" s="142">
        <v>1.1399999999999999</v>
      </c>
      <c r="F43" s="142">
        <v>1.1399999999999999</v>
      </c>
      <c r="G43" s="142">
        <v>1.1399999999999999</v>
      </c>
      <c r="H43" s="142">
        <v>1.1399999999999999</v>
      </c>
      <c r="I43" s="142">
        <v>1.1399999999999999</v>
      </c>
      <c r="J43" s="142">
        <v>1.1399999999999999</v>
      </c>
      <c r="K43" s="142">
        <v>1.1399999999999999</v>
      </c>
      <c r="L43" s="142">
        <v>1.1399999999999999</v>
      </c>
      <c r="M43" s="142">
        <v>1.1399999999999999</v>
      </c>
      <c r="N43" s="142">
        <v>1.1399999999999999</v>
      </c>
      <c r="O43" s="142">
        <v>1.1399999999999999</v>
      </c>
      <c r="P43" s="142">
        <v>1.1399999999999999</v>
      </c>
      <c r="Q43" s="142">
        <v>1.1399999999999999</v>
      </c>
      <c r="R43" s="142">
        <v>1.1399999999999999</v>
      </c>
      <c r="S43" s="142">
        <v>1.1399999999999999</v>
      </c>
      <c r="T43" s="142">
        <v>1.1399999999999999</v>
      </c>
      <c r="U43" s="142">
        <v>1.1399999999999999</v>
      </c>
      <c r="V43" s="142">
        <v>1.1399999999999999</v>
      </c>
      <c r="W43" s="142">
        <v>1.1399999999999999</v>
      </c>
      <c r="X43" s="142">
        <v>1.1399999999999999</v>
      </c>
    </row>
    <row r="44" spans="1:24" x14ac:dyDescent="0.5">
      <c r="A44" s="113" t="s">
        <v>354</v>
      </c>
      <c r="B44" s="113" t="s">
        <v>486</v>
      </c>
      <c r="C44" s="142">
        <v>1.1499999999999999</v>
      </c>
      <c r="D44" s="142">
        <v>1.1499999999999999</v>
      </c>
      <c r="E44" s="142">
        <v>1.1499999999999999</v>
      </c>
      <c r="F44" s="142">
        <v>1.1499999999999999</v>
      </c>
      <c r="G44" s="142">
        <v>1.1499999999999999</v>
      </c>
      <c r="H44" s="142">
        <v>1.1499999999999999</v>
      </c>
      <c r="I44" s="142">
        <v>1.1499999999999999</v>
      </c>
      <c r="J44" s="142">
        <v>1.1499999999999999</v>
      </c>
      <c r="K44" s="142">
        <v>1.1499999999999999</v>
      </c>
      <c r="L44" s="142">
        <v>1.1499999999999999</v>
      </c>
      <c r="M44" s="142">
        <v>1.1499999999999999</v>
      </c>
      <c r="N44" s="142">
        <v>1.1499999999999999</v>
      </c>
      <c r="O44" s="142">
        <v>1.1499999999999999</v>
      </c>
      <c r="P44" s="142">
        <v>1.1499999999999999</v>
      </c>
      <c r="Q44" s="142">
        <v>1.1499999999999999</v>
      </c>
      <c r="R44" s="142">
        <v>1.1499999999999999</v>
      </c>
      <c r="S44" s="142">
        <v>1.1499999999999999</v>
      </c>
      <c r="T44" s="142">
        <v>1.1499999999999999</v>
      </c>
      <c r="U44" s="142">
        <v>1.1499999999999999</v>
      </c>
      <c r="V44" s="142">
        <v>1.1499999999999999</v>
      </c>
      <c r="W44" s="142">
        <v>1.1499999999999999</v>
      </c>
      <c r="X44" s="142">
        <v>1.1499999999999999</v>
      </c>
    </row>
    <row r="45" spans="1:24" x14ac:dyDescent="0.5">
      <c r="A45" s="113" t="s">
        <v>85</v>
      </c>
      <c r="B45" s="113" t="s">
        <v>487</v>
      </c>
      <c r="C45" s="142">
        <v>1.1000000000000001</v>
      </c>
      <c r="D45" s="142">
        <v>1.1000000000000001</v>
      </c>
      <c r="E45" s="142">
        <v>1.1000000000000001</v>
      </c>
      <c r="F45" s="142">
        <v>1.1000000000000001</v>
      </c>
      <c r="G45" s="142">
        <v>1.1000000000000001</v>
      </c>
      <c r="H45" s="142">
        <v>1.1000000000000001</v>
      </c>
      <c r="I45" s="142">
        <v>1.1000000000000001</v>
      </c>
      <c r="J45" s="142">
        <v>1.1000000000000001</v>
      </c>
      <c r="K45" s="142">
        <v>1.1000000000000001</v>
      </c>
      <c r="L45" s="142">
        <v>1.1000000000000001</v>
      </c>
      <c r="M45" s="142">
        <v>1.1000000000000001</v>
      </c>
      <c r="N45" s="142">
        <v>1.1000000000000001</v>
      </c>
      <c r="O45" s="142">
        <v>1.1000000000000001</v>
      </c>
      <c r="P45" s="142">
        <v>1.1000000000000001</v>
      </c>
      <c r="Q45" s="142">
        <v>1.1000000000000001</v>
      </c>
      <c r="R45" s="142">
        <v>1.1000000000000001</v>
      </c>
      <c r="S45" s="142">
        <v>1.1000000000000001</v>
      </c>
      <c r="T45" s="142">
        <v>1.1000000000000001</v>
      </c>
      <c r="U45" s="142">
        <v>1.1000000000000001</v>
      </c>
      <c r="V45" s="142">
        <v>1.1000000000000001</v>
      </c>
      <c r="W45" s="142">
        <v>1.1000000000000001</v>
      </c>
      <c r="X45" s="142">
        <v>1.1000000000000001</v>
      </c>
    </row>
    <row r="46" spans="1:24" x14ac:dyDescent="0.5">
      <c r="A46" s="113" t="s">
        <v>86</v>
      </c>
      <c r="B46" s="113" t="s">
        <v>488</v>
      </c>
      <c r="C46" s="142">
        <v>1.1100000000000001</v>
      </c>
      <c r="D46" s="142">
        <v>1.1100000000000001</v>
      </c>
      <c r="E46" s="142">
        <v>1.1100000000000001</v>
      </c>
      <c r="F46" s="142">
        <v>1.1100000000000001</v>
      </c>
      <c r="G46" s="142">
        <v>1.1100000000000001</v>
      </c>
      <c r="H46" s="142">
        <v>1.1100000000000001</v>
      </c>
      <c r="I46" s="142">
        <v>1.1100000000000001</v>
      </c>
      <c r="J46" s="142">
        <v>1.1100000000000001</v>
      </c>
      <c r="K46" s="142">
        <v>1.1100000000000001</v>
      </c>
      <c r="L46" s="142">
        <v>1.1100000000000001</v>
      </c>
      <c r="M46" s="142">
        <v>1.1100000000000001</v>
      </c>
      <c r="N46" s="142">
        <v>1.1100000000000001</v>
      </c>
      <c r="O46" s="142">
        <v>1.1100000000000001</v>
      </c>
      <c r="P46" s="142">
        <v>1.1100000000000001</v>
      </c>
      <c r="Q46" s="142">
        <v>1.1100000000000001</v>
      </c>
      <c r="R46" s="142">
        <v>1.1100000000000001</v>
      </c>
      <c r="S46" s="142">
        <v>1.1100000000000001</v>
      </c>
      <c r="T46" s="142">
        <v>1.1100000000000001</v>
      </c>
      <c r="U46" s="142">
        <v>1.1100000000000001</v>
      </c>
      <c r="V46" s="142">
        <v>1.1100000000000001</v>
      </c>
      <c r="W46" s="142">
        <v>1.1100000000000001</v>
      </c>
      <c r="X46" s="142">
        <v>1.1100000000000001</v>
      </c>
    </row>
    <row r="47" spans="1:24" x14ac:dyDescent="0.5">
      <c r="A47" s="113" t="s">
        <v>327</v>
      </c>
      <c r="B47" s="113" t="s">
        <v>489</v>
      </c>
      <c r="C47" s="142">
        <v>1.1100000000000001</v>
      </c>
      <c r="D47" s="142">
        <v>1.1100000000000001</v>
      </c>
      <c r="E47" s="142">
        <v>1.1100000000000001</v>
      </c>
      <c r="F47" s="142">
        <v>1.1100000000000001</v>
      </c>
      <c r="G47" s="142">
        <v>1.1100000000000001</v>
      </c>
      <c r="H47" s="142">
        <v>1.1100000000000001</v>
      </c>
      <c r="I47" s="142">
        <v>1.1100000000000001</v>
      </c>
      <c r="J47" s="142">
        <v>1.1100000000000001</v>
      </c>
      <c r="K47" s="142">
        <v>1.1100000000000001</v>
      </c>
      <c r="L47" s="142">
        <v>1.1100000000000001</v>
      </c>
      <c r="M47" s="142">
        <v>1.1100000000000001</v>
      </c>
      <c r="N47" s="142">
        <v>1.1100000000000001</v>
      </c>
      <c r="O47" s="142">
        <v>1.1100000000000001</v>
      </c>
      <c r="P47" s="142">
        <v>1.1100000000000001</v>
      </c>
      <c r="Q47" s="142">
        <v>1.1100000000000001</v>
      </c>
      <c r="R47" s="142">
        <v>1.1100000000000001</v>
      </c>
      <c r="S47" s="142">
        <v>1.1100000000000001</v>
      </c>
      <c r="T47" s="142">
        <v>1.1100000000000001</v>
      </c>
      <c r="U47" s="142">
        <v>1.1100000000000001</v>
      </c>
      <c r="V47" s="142">
        <v>1.1100000000000001</v>
      </c>
      <c r="W47" s="142">
        <v>1.1100000000000001</v>
      </c>
      <c r="X47" s="142">
        <v>1.1100000000000001</v>
      </c>
    </row>
    <row r="48" spans="1:24" x14ac:dyDescent="0.5">
      <c r="A48" s="113" t="s">
        <v>355</v>
      </c>
      <c r="B48" s="113" t="s">
        <v>490</v>
      </c>
      <c r="C48" s="142">
        <v>1.1200000000000001</v>
      </c>
      <c r="D48" s="142">
        <v>1.1200000000000001</v>
      </c>
      <c r="E48" s="142">
        <v>1.1200000000000001</v>
      </c>
      <c r="F48" s="142">
        <v>1.1200000000000001</v>
      </c>
      <c r="G48" s="142">
        <v>1.1200000000000001</v>
      </c>
      <c r="H48" s="142">
        <v>1.1200000000000001</v>
      </c>
      <c r="I48" s="142">
        <v>1.1200000000000001</v>
      </c>
      <c r="J48" s="142">
        <v>1.1200000000000001</v>
      </c>
      <c r="K48" s="142">
        <v>1.1200000000000001</v>
      </c>
      <c r="L48" s="142">
        <v>1.1200000000000001</v>
      </c>
      <c r="M48" s="142">
        <v>1.1200000000000001</v>
      </c>
      <c r="N48" s="142">
        <v>1.1200000000000001</v>
      </c>
      <c r="O48" s="142">
        <v>1.1200000000000001</v>
      </c>
      <c r="P48" s="142">
        <v>1.1200000000000001</v>
      </c>
      <c r="Q48" s="142">
        <v>1.1200000000000001</v>
      </c>
      <c r="R48" s="142">
        <v>1.1200000000000001</v>
      </c>
      <c r="S48" s="142">
        <v>1.1200000000000001</v>
      </c>
      <c r="T48" s="142">
        <v>1.1200000000000001</v>
      </c>
      <c r="U48" s="142">
        <v>1.1200000000000001</v>
      </c>
      <c r="V48" s="142">
        <v>1.1200000000000001</v>
      </c>
      <c r="W48" s="142">
        <v>1.1200000000000001</v>
      </c>
      <c r="X48" s="142">
        <v>1.1200000000000001</v>
      </c>
    </row>
    <row r="49" spans="1:24" x14ac:dyDescent="0.5">
      <c r="A49" s="113" t="s">
        <v>356</v>
      </c>
      <c r="B49" s="113" t="s">
        <v>491</v>
      </c>
      <c r="C49" s="142">
        <v>1.1299999999999999</v>
      </c>
      <c r="D49" s="142">
        <v>1.1299999999999999</v>
      </c>
      <c r="E49" s="142">
        <v>1.1299999999999999</v>
      </c>
      <c r="F49" s="142">
        <v>1.1299999999999999</v>
      </c>
      <c r="G49" s="142">
        <v>1.1299999999999999</v>
      </c>
      <c r="H49" s="142">
        <v>1.1299999999999999</v>
      </c>
      <c r="I49" s="142">
        <v>1.1299999999999999</v>
      </c>
      <c r="J49" s="142">
        <v>1.1299999999999999</v>
      </c>
      <c r="K49" s="142">
        <v>1.1299999999999999</v>
      </c>
      <c r="L49" s="142">
        <v>1.1299999999999999</v>
      </c>
      <c r="M49" s="142">
        <v>1.1299999999999999</v>
      </c>
      <c r="N49" s="142">
        <v>1.1299999999999999</v>
      </c>
      <c r="O49" s="142">
        <v>1.1299999999999999</v>
      </c>
      <c r="P49" s="142">
        <v>1.1299999999999999</v>
      </c>
      <c r="Q49" s="142">
        <v>1.1299999999999999</v>
      </c>
      <c r="R49" s="142">
        <v>1.1299999999999999</v>
      </c>
      <c r="S49" s="142">
        <v>1.1299999999999999</v>
      </c>
      <c r="T49" s="142">
        <v>1.1299999999999999</v>
      </c>
      <c r="U49" s="142">
        <v>1.1299999999999999</v>
      </c>
      <c r="V49" s="142">
        <v>1.1299999999999999</v>
      </c>
      <c r="W49" s="142">
        <v>1.1299999999999999</v>
      </c>
      <c r="X49" s="142">
        <v>1.1299999999999999</v>
      </c>
    </row>
    <row r="50" spans="1:24" x14ac:dyDescent="0.5">
      <c r="A50" s="113" t="s">
        <v>186</v>
      </c>
      <c r="B50" s="113" t="s">
        <v>492</v>
      </c>
      <c r="C50" s="142">
        <v>1.27</v>
      </c>
      <c r="D50" s="142">
        <v>1.29</v>
      </c>
      <c r="E50" s="142">
        <v>1.29</v>
      </c>
      <c r="F50" s="142">
        <v>1.27</v>
      </c>
      <c r="G50" s="142">
        <v>1.29</v>
      </c>
      <c r="H50" s="142">
        <v>1.25</v>
      </c>
      <c r="I50" s="142">
        <v>1.29</v>
      </c>
      <c r="J50" s="142">
        <v>1.29</v>
      </c>
      <c r="K50" s="142">
        <v>1.25</v>
      </c>
      <c r="L50" s="142">
        <v>1.25</v>
      </c>
      <c r="M50" s="142">
        <v>1.27</v>
      </c>
      <c r="N50" s="142">
        <v>1.27</v>
      </c>
      <c r="O50" s="142">
        <v>1.27</v>
      </c>
      <c r="P50" s="142">
        <v>1.25</v>
      </c>
      <c r="Q50" s="142">
        <v>1.25</v>
      </c>
      <c r="R50" s="142">
        <v>1.27</v>
      </c>
      <c r="S50" s="142">
        <v>1.27</v>
      </c>
      <c r="T50" s="142">
        <v>1.29</v>
      </c>
      <c r="U50" s="142">
        <v>1.27</v>
      </c>
      <c r="V50" s="142">
        <v>1.27</v>
      </c>
      <c r="W50" s="142">
        <v>1.29</v>
      </c>
      <c r="X50" s="142">
        <v>1.29</v>
      </c>
    </row>
    <row r="51" spans="1:24" x14ac:dyDescent="0.5">
      <c r="A51" s="113" t="s">
        <v>187</v>
      </c>
      <c r="B51" s="113" t="s">
        <v>493</v>
      </c>
      <c r="C51" s="142">
        <v>1.29</v>
      </c>
      <c r="D51" s="142">
        <v>1.32</v>
      </c>
      <c r="E51" s="142">
        <v>1.32</v>
      </c>
      <c r="F51" s="142">
        <v>1.3</v>
      </c>
      <c r="G51" s="142">
        <v>1.32</v>
      </c>
      <c r="H51" s="142">
        <v>1.28</v>
      </c>
      <c r="I51" s="142">
        <v>1.32</v>
      </c>
      <c r="J51" s="142">
        <v>1.32</v>
      </c>
      <c r="K51" s="142">
        <v>1.28</v>
      </c>
      <c r="L51" s="142">
        <v>1.28</v>
      </c>
      <c r="M51" s="142">
        <v>1.3</v>
      </c>
      <c r="N51" s="142">
        <v>1.3</v>
      </c>
      <c r="O51" s="142">
        <v>1.3</v>
      </c>
      <c r="P51" s="142">
        <v>1.28</v>
      </c>
      <c r="Q51" s="142">
        <v>1.28</v>
      </c>
      <c r="R51" s="142">
        <v>1.3</v>
      </c>
      <c r="S51" s="142">
        <v>1.3</v>
      </c>
      <c r="T51" s="142">
        <v>1.32</v>
      </c>
      <c r="U51" s="142">
        <v>1.3</v>
      </c>
      <c r="V51" s="142">
        <v>1.3</v>
      </c>
      <c r="W51" s="142">
        <v>1.32</v>
      </c>
      <c r="X51" s="142">
        <v>1.32</v>
      </c>
    </row>
    <row r="52" spans="1:24" x14ac:dyDescent="0.5">
      <c r="A52" s="113" t="s">
        <v>188</v>
      </c>
      <c r="B52" s="113" t="s">
        <v>494</v>
      </c>
      <c r="C52" s="142">
        <v>1.31</v>
      </c>
      <c r="D52" s="142">
        <v>1.34</v>
      </c>
      <c r="E52" s="142">
        <v>1.34</v>
      </c>
      <c r="F52" s="142">
        <v>1.32</v>
      </c>
      <c r="G52" s="142">
        <v>1.34</v>
      </c>
      <c r="H52" s="142">
        <v>1.3</v>
      </c>
      <c r="I52" s="142">
        <v>1.34</v>
      </c>
      <c r="J52" s="142">
        <v>1.34</v>
      </c>
      <c r="K52" s="142">
        <v>1.3</v>
      </c>
      <c r="L52" s="142">
        <v>1.3</v>
      </c>
      <c r="M52" s="142">
        <v>1.32</v>
      </c>
      <c r="N52" s="142">
        <v>1.32</v>
      </c>
      <c r="O52" s="142">
        <v>1.32</v>
      </c>
      <c r="P52" s="142">
        <v>1.3</v>
      </c>
      <c r="Q52" s="142">
        <v>1.3</v>
      </c>
      <c r="R52" s="142">
        <v>1.32</v>
      </c>
      <c r="S52" s="142">
        <v>1.32</v>
      </c>
      <c r="T52" s="142">
        <v>1.34</v>
      </c>
      <c r="U52" s="142">
        <v>1.32</v>
      </c>
      <c r="V52" s="142">
        <v>1.32</v>
      </c>
      <c r="W52" s="142">
        <v>1.34</v>
      </c>
      <c r="X52" s="142">
        <v>1.34</v>
      </c>
    </row>
    <row r="53" spans="1:24" x14ac:dyDescent="0.5">
      <c r="A53" s="113" t="s">
        <v>189</v>
      </c>
      <c r="B53" s="113" t="s">
        <v>495</v>
      </c>
      <c r="C53" s="142">
        <v>1.2</v>
      </c>
      <c r="D53" s="142">
        <v>1.23</v>
      </c>
      <c r="E53" s="142">
        <v>1.23</v>
      </c>
      <c r="F53" s="142">
        <v>1.21</v>
      </c>
      <c r="G53" s="142">
        <v>1.23</v>
      </c>
      <c r="H53" s="142">
        <v>1.19</v>
      </c>
      <c r="I53" s="142">
        <v>1.23</v>
      </c>
      <c r="J53" s="142">
        <v>1.23</v>
      </c>
      <c r="K53" s="142">
        <v>1.19</v>
      </c>
      <c r="L53" s="142">
        <v>1.19</v>
      </c>
      <c r="M53" s="142">
        <v>1.21</v>
      </c>
      <c r="N53" s="142">
        <v>1.21</v>
      </c>
      <c r="O53" s="142">
        <v>1.21</v>
      </c>
      <c r="P53" s="142">
        <v>1.19</v>
      </c>
      <c r="Q53" s="142">
        <v>1.19</v>
      </c>
      <c r="R53" s="142">
        <v>1.21</v>
      </c>
      <c r="S53" s="142">
        <v>1.21</v>
      </c>
      <c r="T53" s="142">
        <v>1.23</v>
      </c>
      <c r="U53" s="142">
        <v>1.21</v>
      </c>
      <c r="V53" s="142">
        <v>1.21</v>
      </c>
      <c r="W53" s="142">
        <v>1.23</v>
      </c>
      <c r="X53" s="142">
        <v>1.23</v>
      </c>
    </row>
    <row r="54" spans="1:24" x14ac:dyDescent="0.5">
      <c r="A54" s="113" t="s">
        <v>190</v>
      </c>
      <c r="B54" s="113" t="s">
        <v>496</v>
      </c>
      <c r="C54" s="142">
        <v>1.2</v>
      </c>
      <c r="D54" s="142">
        <v>1.23</v>
      </c>
      <c r="E54" s="142">
        <v>1.23</v>
      </c>
      <c r="F54" s="142">
        <v>1.21</v>
      </c>
      <c r="G54" s="142">
        <v>1.23</v>
      </c>
      <c r="H54" s="142">
        <v>1.19</v>
      </c>
      <c r="I54" s="142">
        <v>1.23</v>
      </c>
      <c r="J54" s="142">
        <v>1.23</v>
      </c>
      <c r="K54" s="142">
        <v>1.19</v>
      </c>
      <c r="L54" s="142">
        <v>1.19</v>
      </c>
      <c r="M54" s="142">
        <v>1.21</v>
      </c>
      <c r="N54" s="142">
        <v>1.21</v>
      </c>
      <c r="O54" s="142">
        <v>1.21</v>
      </c>
      <c r="P54" s="142">
        <v>1.19</v>
      </c>
      <c r="Q54" s="142">
        <v>1.19</v>
      </c>
      <c r="R54" s="142">
        <v>1.21</v>
      </c>
      <c r="S54" s="142">
        <v>1.21</v>
      </c>
      <c r="T54" s="142">
        <v>1.23</v>
      </c>
      <c r="U54" s="142">
        <v>1.21</v>
      </c>
      <c r="V54" s="142">
        <v>1.21</v>
      </c>
      <c r="W54" s="142">
        <v>1.23</v>
      </c>
      <c r="X54" s="142">
        <v>1.23</v>
      </c>
    </row>
    <row r="55" spans="1:24" x14ac:dyDescent="0.5">
      <c r="A55" s="113" t="s">
        <v>191</v>
      </c>
      <c r="B55" s="113" t="s">
        <v>497</v>
      </c>
      <c r="C55" s="142">
        <v>1.2</v>
      </c>
      <c r="D55" s="142">
        <v>1.23</v>
      </c>
      <c r="E55" s="142">
        <v>1.23</v>
      </c>
      <c r="F55" s="142">
        <v>1.21</v>
      </c>
      <c r="G55" s="142">
        <v>1.23</v>
      </c>
      <c r="H55" s="142">
        <v>1.19</v>
      </c>
      <c r="I55" s="142">
        <v>1.23</v>
      </c>
      <c r="J55" s="142">
        <v>1.23</v>
      </c>
      <c r="K55" s="142">
        <v>1.19</v>
      </c>
      <c r="L55" s="142">
        <v>1.19</v>
      </c>
      <c r="M55" s="142">
        <v>1.21</v>
      </c>
      <c r="N55" s="142">
        <v>1.21</v>
      </c>
      <c r="O55" s="142">
        <v>1.21</v>
      </c>
      <c r="P55" s="142">
        <v>1.19</v>
      </c>
      <c r="Q55" s="142">
        <v>1.19</v>
      </c>
      <c r="R55" s="142">
        <v>1.21</v>
      </c>
      <c r="S55" s="142">
        <v>1.21</v>
      </c>
      <c r="T55" s="142">
        <v>1.23</v>
      </c>
      <c r="U55" s="142">
        <v>1.21</v>
      </c>
      <c r="V55" s="142">
        <v>1.21</v>
      </c>
      <c r="W55" s="142">
        <v>1.23</v>
      </c>
      <c r="X55" s="142">
        <v>1.23</v>
      </c>
    </row>
    <row r="56" spans="1:24" x14ac:dyDescent="0.5">
      <c r="A56" s="113" t="s">
        <v>192</v>
      </c>
      <c r="B56" s="113" t="s">
        <v>498</v>
      </c>
      <c r="C56" s="142">
        <v>1.1499999999999999</v>
      </c>
      <c r="D56" s="142">
        <v>1.1499999999999999</v>
      </c>
      <c r="E56" s="142">
        <v>1.1499999999999999</v>
      </c>
      <c r="F56" s="142">
        <v>1.1499999999999999</v>
      </c>
      <c r="G56" s="142">
        <v>1.1499999999999999</v>
      </c>
      <c r="H56" s="142">
        <v>1.1499999999999999</v>
      </c>
      <c r="I56" s="142">
        <v>1.1499999999999999</v>
      </c>
      <c r="J56" s="142">
        <v>1.1499999999999999</v>
      </c>
      <c r="K56" s="142">
        <v>1.1499999999999999</v>
      </c>
      <c r="L56" s="142">
        <v>1.1499999999999999</v>
      </c>
      <c r="M56" s="142">
        <v>1.1499999999999999</v>
      </c>
      <c r="N56" s="142">
        <v>1.1499999999999999</v>
      </c>
      <c r="O56" s="142">
        <v>1.1499999999999999</v>
      </c>
      <c r="P56" s="142">
        <v>1.1499999999999999</v>
      </c>
      <c r="Q56" s="142">
        <v>1.1499999999999999</v>
      </c>
      <c r="R56" s="142">
        <v>1.1499999999999999</v>
      </c>
      <c r="S56" s="142">
        <v>1.1499999999999999</v>
      </c>
      <c r="T56" s="142">
        <v>1.1499999999999999</v>
      </c>
      <c r="U56" s="142">
        <v>1.1499999999999999</v>
      </c>
      <c r="V56" s="142">
        <v>1.1499999999999999</v>
      </c>
      <c r="W56" s="142">
        <v>1.1499999999999999</v>
      </c>
      <c r="X56" s="142">
        <v>1.1499999999999999</v>
      </c>
    </row>
    <row r="57" spans="1:24" x14ac:dyDescent="0.5">
      <c r="A57" s="113" t="s">
        <v>193</v>
      </c>
      <c r="B57" s="113" t="s">
        <v>499</v>
      </c>
      <c r="C57" s="142">
        <v>1.1499999999999999</v>
      </c>
      <c r="D57" s="142">
        <v>1.1499999999999999</v>
      </c>
      <c r="E57" s="142">
        <v>1.1499999999999999</v>
      </c>
      <c r="F57" s="142">
        <v>1.1499999999999999</v>
      </c>
      <c r="G57" s="142">
        <v>1.1499999999999999</v>
      </c>
      <c r="H57" s="142">
        <v>1.1499999999999999</v>
      </c>
      <c r="I57" s="142">
        <v>1.1499999999999999</v>
      </c>
      <c r="J57" s="142">
        <v>1.1499999999999999</v>
      </c>
      <c r="K57" s="142">
        <v>1.1499999999999999</v>
      </c>
      <c r="L57" s="142">
        <v>1.1499999999999999</v>
      </c>
      <c r="M57" s="142">
        <v>1.1499999999999999</v>
      </c>
      <c r="N57" s="142">
        <v>1.1499999999999999</v>
      </c>
      <c r="O57" s="142">
        <v>1.1499999999999999</v>
      </c>
      <c r="P57" s="142">
        <v>1.1499999999999999</v>
      </c>
      <c r="Q57" s="142">
        <v>1.1499999999999999</v>
      </c>
      <c r="R57" s="142">
        <v>1.1499999999999999</v>
      </c>
      <c r="S57" s="142">
        <v>1.1499999999999999</v>
      </c>
      <c r="T57" s="142">
        <v>1.1499999999999999</v>
      </c>
      <c r="U57" s="142">
        <v>1.1499999999999999</v>
      </c>
      <c r="V57" s="142">
        <v>1.1499999999999999</v>
      </c>
      <c r="W57" s="142">
        <v>1.1499999999999999</v>
      </c>
      <c r="X57" s="142">
        <v>1.1499999999999999</v>
      </c>
    </row>
    <row r="58" spans="1:24" x14ac:dyDescent="0.5">
      <c r="A58" s="113" t="s">
        <v>362</v>
      </c>
      <c r="B58" s="113" t="s">
        <v>500</v>
      </c>
      <c r="C58" s="142">
        <v>1.3</v>
      </c>
      <c r="D58" s="142">
        <v>1.3</v>
      </c>
      <c r="E58" s="142">
        <v>1.3</v>
      </c>
      <c r="F58" s="142">
        <v>1.3</v>
      </c>
      <c r="G58" s="142">
        <v>1.3</v>
      </c>
      <c r="H58" s="142">
        <v>1.3</v>
      </c>
      <c r="I58" s="142">
        <v>1.3</v>
      </c>
      <c r="J58" s="142">
        <v>1.3</v>
      </c>
      <c r="K58" s="142">
        <v>1.3</v>
      </c>
      <c r="L58" s="142">
        <v>1.3</v>
      </c>
      <c r="M58" s="142">
        <v>1.3</v>
      </c>
      <c r="N58" s="142">
        <v>1.3</v>
      </c>
      <c r="O58" s="142">
        <v>1.3</v>
      </c>
      <c r="P58" s="142">
        <v>1.3</v>
      </c>
      <c r="Q58" s="142">
        <v>1.3</v>
      </c>
      <c r="R58" s="142">
        <v>1.3</v>
      </c>
      <c r="S58" s="142">
        <v>1.3</v>
      </c>
      <c r="T58" s="142">
        <v>1.3</v>
      </c>
      <c r="U58" s="142">
        <v>1.3</v>
      </c>
      <c r="V58" s="142">
        <v>1.3</v>
      </c>
      <c r="W58" s="142">
        <v>1.3</v>
      </c>
      <c r="X58" s="142">
        <v>1.3</v>
      </c>
    </row>
    <row r="59" spans="1:24" x14ac:dyDescent="0.5">
      <c r="A59" s="113" t="s">
        <v>363</v>
      </c>
      <c r="B59" s="113" t="s">
        <v>501</v>
      </c>
      <c r="C59" s="142">
        <v>1.29</v>
      </c>
      <c r="D59" s="142">
        <v>1.29</v>
      </c>
      <c r="E59" s="142">
        <v>1.29</v>
      </c>
      <c r="F59" s="142">
        <v>1.29</v>
      </c>
      <c r="G59" s="142">
        <v>1.29</v>
      </c>
      <c r="H59" s="142">
        <v>1.29</v>
      </c>
      <c r="I59" s="142">
        <v>1.29</v>
      </c>
      <c r="J59" s="142">
        <v>1.29</v>
      </c>
      <c r="K59" s="142">
        <v>1.29</v>
      </c>
      <c r="L59" s="142">
        <v>1.29</v>
      </c>
      <c r="M59" s="142">
        <v>1.29</v>
      </c>
      <c r="N59" s="142">
        <v>1.29</v>
      </c>
      <c r="O59" s="142">
        <v>1.29</v>
      </c>
      <c r="P59" s="142">
        <v>1.29</v>
      </c>
      <c r="Q59" s="142">
        <v>1.29</v>
      </c>
      <c r="R59" s="142">
        <v>1.29</v>
      </c>
      <c r="S59" s="142">
        <v>1.29</v>
      </c>
      <c r="T59" s="142">
        <v>1.29</v>
      </c>
      <c r="U59" s="142">
        <v>1.29</v>
      </c>
      <c r="V59" s="142">
        <v>1.29</v>
      </c>
      <c r="W59" s="142">
        <v>1.29</v>
      </c>
      <c r="X59" s="142">
        <v>1.29</v>
      </c>
    </row>
    <row r="60" spans="1:24" x14ac:dyDescent="0.5">
      <c r="A60" s="113" t="s">
        <v>364</v>
      </c>
      <c r="B60" s="113" t="s">
        <v>502</v>
      </c>
      <c r="C60" s="142">
        <v>1.28</v>
      </c>
      <c r="D60" s="142">
        <v>1.28</v>
      </c>
      <c r="E60" s="142">
        <v>1.28</v>
      </c>
      <c r="F60" s="142">
        <v>1.28</v>
      </c>
      <c r="G60" s="142">
        <v>1.28</v>
      </c>
      <c r="H60" s="142">
        <v>1.28</v>
      </c>
      <c r="I60" s="142">
        <v>1.28</v>
      </c>
      <c r="J60" s="142">
        <v>1.28</v>
      </c>
      <c r="K60" s="142">
        <v>1.28</v>
      </c>
      <c r="L60" s="142">
        <v>1.28</v>
      </c>
      <c r="M60" s="142">
        <v>1.28</v>
      </c>
      <c r="N60" s="142">
        <v>1.28</v>
      </c>
      <c r="O60" s="142">
        <v>1.28</v>
      </c>
      <c r="P60" s="142">
        <v>1.28</v>
      </c>
      <c r="Q60" s="142">
        <v>1.28</v>
      </c>
      <c r="R60" s="142">
        <v>1.28</v>
      </c>
      <c r="S60" s="142">
        <v>1.28</v>
      </c>
      <c r="T60" s="142">
        <v>1.28</v>
      </c>
      <c r="U60" s="142">
        <v>1.28</v>
      </c>
      <c r="V60" s="142">
        <v>1.28</v>
      </c>
      <c r="W60" s="142">
        <v>1.28</v>
      </c>
      <c r="X60" s="142">
        <v>1.28</v>
      </c>
    </row>
    <row r="61" spans="1:24" x14ac:dyDescent="0.5">
      <c r="A61" s="113" t="s">
        <v>365</v>
      </c>
      <c r="B61" s="113" t="s">
        <v>503</v>
      </c>
      <c r="C61" s="142">
        <v>1.27</v>
      </c>
      <c r="D61" s="142">
        <v>1.27</v>
      </c>
      <c r="E61" s="142">
        <v>1.27</v>
      </c>
      <c r="F61" s="142">
        <v>1.27</v>
      </c>
      <c r="G61" s="142">
        <v>1.27</v>
      </c>
      <c r="H61" s="142">
        <v>1.27</v>
      </c>
      <c r="I61" s="142">
        <v>1.27</v>
      </c>
      <c r="J61" s="142">
        <v>1.27</v>
      </c>
      <c r="K61" s="142">
        <v>1.27</v>
      </c>
      <c r="L61" s="142">
        <v>1.27</v>
      </c>
      <c r="M61" s="142">
        <v>1.27</v>
      </c>
      <c r="N61" s="142">
        <v>1.27</v>
      </c>
      <c r="O61" s="142">
        <v>1.27</v>
      </c>
      <c r="P61" s="142">
        <v>1.27</v>
      </c>
      <c r="Q61" s="142">
        <v>1.27</v>
      </c>
      <c r="R61" s="142">
        <v>1.27</v>
      </c>
      <c r="S61" s="142">
        <v>1.27</v>
      </c>
      <c r="T61" s="142">
        <v>1.27</v>
      </c>
      <c r="U61" s="142">
        <v>1.27</v>
      </c>
      <c r="V61" s="142">
        <v>1.27</v>
      </c>
      <c r="W61" s="142">
        <v>1.27</v>
      </c>
      <c r="X61" s="142">
        <v>1.27</v>
      </c>
    </row>
    <row r="62" spans="1:24" x14ac:dyDescent="0.5">
      <c r="A62" s="113" t="s">
        <v>366</v>
      </c>
      <c r="B62" s="113" t="s">
        <v>504</v>
      </c>
      <c r="C62" s="142">
        <v>1.26</v>
      </c>
      <c r="D62" s="142">
        <v>1.26</v>
      </c>
      <c r="E62" s="142">
        <v>1.26</v>
      </c>
      <c r="F62" s="142">
        <v>1.26</v>
      </c>
      <c r="G62" s="142">
        <v>1.26</v>
      </c>
      <c r="H62" s="142">
        <v>1.26</v>
      </c>
      <c r="I62" s="142">
        <v>1.26</v>
      </c>
      <c r="J62" s="142">
        <v>1.26</v>
      </c>
      <c r="K62" s="142">
        <v>1.26</v>
      </c>
      <c r="L62" s="142">
        <v>1.26</v>
      </c>
      <c r="M62" s="142">
        <v>1.26</v>
      </c>
      <c r="N62" s="142">
        <v>1.26</v>
      </c>
      <c r="O62" s="142">
        <v>1.26</v>
      </c>
      <c r="P62" s="142">
        <v>1.26</v>
      </c>
      <c r="Q62" s="142">
        <v>1.26</v>
      </c>
      <c r="R62" s="142">
        <v>1.26</v>
      </c>
      <c r="S62" s="142">
        <v>1.26</v>
      </c>
      <c r="T62" s="142">
        <v>1.26</v>
      </c>
      <c r="U62" s="142">
        <v>1.26</v>
      </c>
      <c r="V62" s="142">
        <v>1.26</v>
      </c>
      <c r="W62" s="142">
        <v>1.26</v>
      </c>
      <c r="X62" s="142">
        <v>1.26</v>
      </c>
    </row>
    <row r="63" spans="1:24" x14ac:dyDescent="0.5">
      <c r="A63" s="113" t="s">
        <v>367</v>
      </c>
      <c r="B63" s="113" t="s">
        <v>505</v>
      </c>
      <c r="C63" s="142">
        <v>1.25</v>
      </c>
      <c r="D63" s="142">
        <v>1.25</v>
      </c>
      <c r="E63" s="142">
        <v>1.25</v>
      </c>
      <c r="F63" s="142">
        <v>1.25</v>
      </c>
      <c r="G63" s="142">
        <v>1.25</v>
      </c>
      <c r="H63" s="142">
        <v>1.25</v>
      </c>
      <c r="I63" s="142">
        <v>1.25</v>
      </c>
      <c r="J63" s="142">
        <v>1.25</v>
      </c>
      <c r="K63" s="142">
        <v>1.25</v>
      </c>
      <c r="L63" s="142">
        <v>1.25</v>
      </c>
      <c r="M63" s="142">
        <v>1.25</v>
      </c>
      <c r="N63" s="142">
        <v>1.25</v>
      </c>
      <c r="O63" s="142">
        <v>1.25</v>
      </c>
      <c r="P63" s="142">
        <v>1.25</v>
      </c>
      <c r="Q63" s="142">
        <v>1.25</v>
      </c>
      <c r="R63" s="142">
        <v>1.25</v>
      </c>
      <c r="S63" s="142">
        <v>1.25</v>
      </c>
      <c r="T63" s="142">
        <v>1.25</v>
      </c>
      <c r="U63" s="142">
        <v>1.25</v>
      </c>
      <c r="V63" s="142">
        <v>1.25</v>
      </c>
      <c r="W63" s="142">
        <v>1.25</v>
      </c>
      <c r="X63" s="142">
        <v>1.25</v>
      </c>
    </row>
    <row r="64" spans="1:24" x14ac:dyDescent="0.5">
      <c r="A64" s="113" t="s">
        <v>368</v>
      </c>
      <c r="B64" s="113" t="s">
        <v>506</v>
      </c>
      <c r="C64" s="142">
        <v>1.23</v>
      </c>
      <c r="D64" s="142">
        <v>1.23</v>
      </c>
      <c r="E64" s="142">
        <v>1.23</v>
      </c>
      <c r="F64" s="142">
        <v>1.23</v>
      </c>
      <c r="G64" s="142">
        <v>1.23</v>
      </c>
      <c r="H64" s="142">
        <v>1.23</v>
      </c>
      <c r="I64" s="142">
        <v>1.23</v>
      </c>
      <c r="J64" s="142">
        <v>1.23</v>
      </c>
      <c r="K64" s="142">
        <v>1.23</v>
      </c>
      <c r="L64" s="142">
        <v>1.23</v>
      </c>
      <c r="M64" s="142">
        <v>1.23</v>
      </c>
      <c r="N64" s="142">
        <v>1.23</v>
      </c>
      <c r="O64" s="142">
        <v>1.23</v>
      </c>
      <c r="P64" s="142">
        <v>1.23</v>
      </c>
      <c r="Q64" s="142">
        <v>1.23</v>
      </c>
      <c r="R64" s="142">
        <v>1.23</v>
      </c>
      <c r="S64" s="142">
        <v>1.23</v>
      </c>
      <c r="T64" s="142">
        <v>1.23</v>
      </c>
      <c r="U64" s="142">
        <v>1.23</v>
      </c>
      <c r="V64" s="142">
        <v>1.23</v>
      </c>
      <c r="W64" s="142">
        <v>1.23</v>
      </c>
      <c r="X64" s="142">
        <v>1.23</v>
      </c>
    </row>
    <row r="65" spans="1:24" x14ac:dyDescent="0.5">
      <c r="A65" s="113" t="s">
        <v>369</v>
      </c>
      <c r="B65" s="113" t="s">
        <v>507</v>
      </c>
      <c r="C65" s="142">
        <v>1.23</v>
      </c>
      <c r="D65" s="142">
        <v>1.23</v>
      </c>
      <c r="E65" s="142">
        <v>1.23</v>
      </c>
      <c r="F65" s="142">
        <v>1.23</v>
      </c>
      <c r="G65" s="142">
        <v>1.23</v>
      </c>
      <c r="H65" s="142">
        <v>1.23</v>
      </c>
      <c r="I65" s="142">
        <v>1.23</v>
      </c>
      <c r="J65" s="142">
        <v>1.23</v>
      </c>
      <c r="K65" s="142">
        <v>1.23</v>
      </c>
      <c r="L65" s="142">
        <v>1.23</v>
      </c>
      <c r="M65" s="142">
        <v>1.23</v>
      </c>
      <c r="N65" s="142">
        <v>1.23</v>
      </c>
      <c r="O65" s="142">
        <v>1.23</v>
      </c>
      <c r="P65" s="142">
        <v>1.23</v>
      </c>
      <c r="Q65" s="142">
        <v>1.23</v>
      </c>
      <c r="R65" s="142">
        <v>1.23</v>
      </c>
      <c r="S65" s="142">
        <v>1.23</v>
      </c>
      <c r="T65" s="142">
        <v>1.23</v>
      </c>
      <c r="U65" s="142">
        <v>1.23</v>
      </c>
      <c r="V65" s="142">
        <v>1.23</v>
      </c>
      <c r="W65" s="142">
        <v>1.23</v>
      </c>
      <c r="X65" s="142">
        <v>1.23</v>
      </c>
    </row>
    <row r="66" spans="1:24" x14ac:dyDescent="0.5">
      <c r="A66" s="113" t="s">
        <v>370</v>
      </c>
      <c r="B66" s="113" t="s">
        <v>508</v>
      </c>
      <c r="C66" s="142">
        <v>1.22</v>
      </c>
      <c r="D66" s="142">
        <v>1.22</v>
      </c>
      <c r="E66" s="142">
        <v>1.22</v>
      </c>
      <c r="F66" s="142">
        <v>1.22</v>
      </c>
      <c r="G66" s="142">
        <v>1.22</v>
      </c>
      <c r="H66" s="142">
        <v>1.22</v>
      </c>
      <c r="I66" s="142">
        <v>1.22</v>
      </c>
      <c r="J66" s="142">
        <v>1.22</v>
      </c>
      <c r="K66" s="142">
        <v>1.22</v>
      </c>
      <c r="L66" s="142">
        <v>1.22</v>
      </c>
      <c r="M66" s="142">
        <v>1.22</v>
      </c>
      <c r="N66" s="142">
        <v>1.22</v>
      </c>
      <c r="O66" s="142">
        <v>1.22</v>
      </c>
      <c r="P66" s="142">
        <v>1.22</v>
      </c>
      <c r="Q66" s="142">
        <v>1.22</v>
      </c>
      <c r="R66" s="142">
        <v>1.22</v>
      </c>
      <c r="S66" s="142">
        <v>1.22</v>
      </c>
      <c r="T66" s="142">
        <v>1.22</v>
      </c>
      <c r="U66" s="142">
        <v>1.22</v>
      </c>
      <c r="V66" s="142">
        <v>1.22</v>
      </c>
      <c r="W66" s="142">
        <v>1.22</v>
      </c>
      <c r="X66" s="142">
        <v>1.22</v>
      </c>
    </row>
    <row r="67" spans="1:24" x14ac:dyDescent="0.5">
      <c r="A67" s="113" t="s">
        <v>357</v>
      </c>
      <c r="B67" s="113" t="s">
        <v>509</v>
      </c>
      <c r="C67" s="142">
        <v>1.29</v>
      </c>
      <c r="D67" s="142">
        <v>1.29</v>
      </c>
      <c r="E67" s="142">
        <v>1.29</v>
      </c>
      <c r="F67" s="142">
        <v>1.29</v>
      </c>
      <c r="G67" s="142">
        <v>1.29</v>
      </c>
      <c r="H67" s="142">
        <v>1.29</v>
      </c>
      <c r="I67" s="142">
        <v>1.29</v>
      </c>
      <c r="J67" s="142">
        <v>1.29</v>
      </c>
      <c r="K67" s="142">
        <v>1.29</v>
      </c>
      <c r="L67" s="142">
        <v>1.29</v>
      </c>
      <c r="M67" s="142">
        <v>1.29</v>
      </c>
      <c r="N67" s="142">
        <v>1.29</v>
      </c>
      <c r="O67" s="142">
        <v>1.29</v>
      </c>
      <c r="P67" s="142">
        <v>1.29</v>
      </c>
      <c r="Q67" s="142">
        <v>1.29</v>
      </c>
      <c r="R67" s="142">
        <v>1.29</v>
      </c>
      <c r="S67" s="142">
        <v>1.29</v>
      </c>
      <c r="T67" s="142">
        <v>1.29</v>
      </c>
      <c r="U67" s="142">
        <v>1.29</v>
      </c>
      <c r="V67" s="142">
        <v>1.29</v>
      </c>
      <c r="W67" s="142">
        <v>1.29</v>
      </c>
      <c r="X67" s="142">
        <v>1.29</v>
      </c>
    </row>
    <row r="68" spans="1:24" x14ac:dyDescent="0.5">
      <c r="A68" s="113" t="s">
        <v>358</v>
      </c>
      <c r="B68" s="113" t="s">
        <v>510</v>
      </c>
      <c r="C68" s="142">
        <v>1.28</v>
      </c>
      <c r="D68" s="142">
        <v>1.28</v>
      </c>
      <c r="E68" s="142">
        <v>1.28</v>
      </c>
      <c r="F68" s="142">
        <v>1.28</v>
      </c>
      <c r="G68" s="142">
        <v>1.28</v>
      </c>
      <c r="H68" s="142">
        <v>1.28</v>
      </c>
      <c r="I68" s="142">
        <v>1.28</v>
      </c>
      <c r="J68" s="142">
        <v>1.28</v>
      </c>
      <c r="K68" s="142">
        <v>1.28</v>
      </c>
      <c r="L68" s="142">
        <v>1.28</v>
      </c>
      <c r="M68" s="142">
        <v>1.28</v>
      </c>
      <c r="N68" s="142">
        <v>1.28</v>
      </c>
      <c r="O68" s="142">
        <v>1.28</v>
      </c>
      <c r="P68" s="142">
        <v>1.28</v>
      </c>
      <c r="Q68" s="142">
        <v>1.28</v>
      </c>
      <c r="R68" s="142">
        <v>1.28</v>
      </c>
      <c r="S68" s="142">
        <v>1.28</v>
      </c>
      <c r="T68" s="142">
        <v>1.28</v>
      </c>
      <c r="U68" s="142">
        <v>1.28</v>
      </c>
      <c r="V68" s="142">
        <v>1.28</v>
      </c>
      <c r="W68" s="142">
        <v>1.28</v>
      </c>
      <c r="X68" s="142">
        <v>1.28</v>
      </c>
    </row>
    <row r="69" spans="1:24" x14ac:dyDescent="0.5">
      <c r="A69" s="113" t="s">
        <v>359</v>
      </c>
      <c r="B69" s="113" t="s">
        <v>511</v>
      </c>
      <c r="C69" s="142">
        <v>1.29</v>
      </c>
      <c r="D69" s="142">
        <v>1.29</v>
      </c>
      <c r="E69" s="142">
        <v>1.29</v>
      </c>
      <c r="F69" s="142">
        <v>1.29</v>
      </c>
      <c r="G69" s="142">
        <v>1.29</v>
      </c>
      <c r="H69" s="142">
        <v>1.29</v>
      </c>
      <c r="I69" s="142">
        <v>1.29</v>
      </c>
      <c r="J69" s="142">
        <v>1.29</v>
      </c>
      <c r="K69" s="142">
        <v>1.29</v>
      </c>
      <c r="L69" s="142">
        <v>1.29</v>
      </c>
      <c r="M69" s="142">
        <v>1.29</v>
      </c>
      <c r="N69" s="142">
        <v>1.29</v>
      </c>
      <c r="O69" s="142">
        <v>1.29</v>
      </c>
      <c r="P69" s="142">
        <v>1.29</v>
      </c>
      <c r="Q69" s="142">
        <v>1.29</v>
      </c>
      <c r="R69" s="142">
        <v>1.29</v>
      </c>
      <c r="S69" s="142">
        <v>1.29</v>
      </c>
      <c r="T69" s="142">
        <v>1.29</v>
      </c>
      <c r="U69" s="142">
        <v>1.29</v>
      </c>
      <c r="V69" s="142">
        <v>1.29</v>
      </c>
      <c r="W69" s="142">
        <v>1.29</v>
      </c>
      <c r="X69" s="142">
        <v>1.29</v>
      </c>
    </row>
    <row r="70" spans="1:24" x14ac:dyDescent="0.5">
      <c r="A70" s="113" t="s">
        <v>360</v>
      </c>
      <c r="B70" s="113" t="s">
        <v>512</v>
      </c>
      <c r="C70" s="142">
        <v>1.28</v>
      </c>
      <c r="D70" s="142">
        <v>1.28</v>
      </c>
      <c r="E70" s="142">
        <v>1.28</v>
      </c>
      <c r="F70" s="142">
        <v>1.28</v>
      </c>
      <c r="G70" s="142">
        <v>1.28</v>
      </c>
      <c r="H70" s="142">
        <v>1.28</v>
      </c>
      <c r="I70" s="142">
        <v>1.28</v>
      </c>
      <c r="J70" s="142">
        <v>1.28</v>
      </c>
      <c r="K70" s="142">
        <v>1.28</v>
      </c>
      <c r="L70" s="142">
        <v>1.28</v>
      </c>
      <c r="M70" s="142">
        <v>1.28</v>
      </c>
      <c r="N70" s="142">
        <v>1.28</v>
      </c>
      <c r="O70" s="142">
        <v>1.28</v>
      </c>
      <c r="P70" s="142">
        <v>1.28</v>
      </c>
      <c r="Q70" s="142">
        <v>1.28</v>
      </c>
      <c r="R70" s="142">
        <v>1.28</v>
      </c>
      <c r="S70" s="142">
        <v>1.28</v>
      </c>
      <c r="T70" s="142">
        <v>1.28</v>
      </c>
      <c r="U70" s="142">
        <v>1.28</v>
      </c>
      <c r="V70" s="142">
        <v>1.28</v>
      </c>
      <c r="W70" s="142">
        <v>1.28</v>
      </c>
      <c r="X70" s="142">
        <v>1.28</v>
      </c>
    </row>
    <row r="71" spans="1:24" x14ac:dyDescent="0.5">
      <c r="A71" s="113" t="s">
        <v>194</v>
      </c>
      <c r="B71" s="113" t="s">
        <v>513</v>
      </c>
      <c r="C71" s="142">
        <v>1.19</v>
      </c>
      <c r="D71" s="142">
        <v>1.19</v>
      </c>
      <c r="E71" s="142">
        <v>1.19</v>
      </c>
      <c r="F71" s="142">
        <v>1.19</v>
      </c>
      <c r="G71" s="142">
        <v>1.19</v>
      </c>
      <c r="H71" s="142">
        <v>1.19</v>
      </c>
      <c r="I71" s="142">
        <v>1.19</v>
      </c>
      <c r="J71" s="142">
        <v>1.19</v>
      </c>
      <c r="K71" s="142">
        <v>1.19</v>
      </c>
      <c r="L71" s="142">
        <v>1.19</v>
      </c>
      <c r="M71" s="142">
        <v>1.19</v>
      </c>
      <c r="N71" s="142">
        <v>1.19</v>
      </c>
      <c r="O71" s="142">
        <v>1.19</v>
      </c>
      <c r="P71" s="142">
        <v>1.19</v>
      </c>
      <c r="Q71" s="142">
        <v>1.19</v>
      </c>
      <c r="R71" s="142">
        <v>1.19</v>
      </c>
      <c r="S71" s="142">
        <v>1.19</v>
      </c>
      <c r="T71" s="142">
        <v>1.19</v>
      </c>
      <c r="U71" s="142">
        <v>1.19</v>
      </c>
      <c r="V71" s="142">
        <v>1.19</v>
      </c>
      <c r="W71" s="142">
        <v>1.19</v>
      </c>
      <c r="X71" s="142">
        <v>1.19</v>
      </c>
    </row>
    <row r="72" spans="1:24" x14ac:dyDescent="0.5">
      <c r="A72" s="113" t="s">
        <v>195</v>
      </c>
      <c r="B72" s="113" t="s">
        <v>514</v>
      </c>
      <c r="C72" s="142">
        <v>1.18</v>
      </c>
      <c r="D72" s="142">
        <v>1.18</v>
      </c>
      <c r="E72" s="142">
        <v>1.18</v>
      </c>
      <c r="F72" s="142">
        <v>1.18</v>
      </c>
      <c r="G72" s="142">
        <v>1.18</v>
      </c>
      <c r="H72" s="142">
        <v>1.18</v>
      </c>
      <c r="I72" s="142">
        <v>1.18</v>
      </c>
      <c r="J72" s="142">
        <v>1.18</v>
      </c>
      <c r="K72" s="142">
        <v>1.18</v>
      </c>
      <c r="L72" s="142">
        <v>1.18</v>
      </c>
      <c r="M72" s="142">
        <v>1.18</v>
      </c>
      <c r="N72" s="142">
        <v>1.18</v>
      </c>
      <c r="O72" s="142">
        <v>1.18</v>
      </c>
      <c r="P72" s="142">
        <v>1.18</v>
      </c>
      <c r="Q72" s="142">
        <v>1.18</v>
      </c>
      <c r="R72" s="142">
        <v>1.18</v>
      </c>
      <c r="S72" s="142">
        <v>1.18</v>
      </c>
      <c r="T72" s="142">
        <v>1.18</v>
      </c>
      <c r="U72" s="142">
        <v>1.18</v>
      </c>
      <c r="V72" s="142">
        <v>1.18</v>
      </c>
      <c r="W72" s="142">
        <v>1.18</v>
      </c>
      <c r="X72" s="142">
        <v>1.18</v>
      </c>
    </row>
    <row r="73" spans="1:24" x14ac:dyDescent="0.5">
      <c r="A73" s="113" t="s">
        <v>196</v>
      </c>
      <c r="B73" s="113" t="s">
        <v>515</v>
      </c>
      <c r="C73" s="142">
        <v>1.22</v>
      </c>
      <c r="D73" s="142">
        <v>1.22</v>
      </c>
      <c r="E73" s="142">
        <v>1.22</v>
      </c>
      <c r="F73" s="142">
        <v>1.22</v>
      </c>
      <c r="G73" s="142">
        <v>1.22</v>
      </c>
      <c r="H73" s="142">
        <v>1.22</v>
      </c>
      <c r="I73" s="142">
        <v>1.22</v>
      </c>
      <c r="J73" s="142">
        <v>1.22</v>
      </c>
      <c r="K73" s="142">
        <v>1.22</v>
      </c>
      <c r="L73" s="142">
        <v>1.22</v>
      </c>
      <c r="M73" s="142">
        <v>1.22</v>
      </c>
      <c r="N73" s="142">
        <v>1.22</v>
      </c>
      <c r="O73" s="142">
        <v>1.22</v>
      </c>
      <c r="P73" s="142">
        <v>1.22</v>
      </c>
      <c r="Q73" s="142">
        <v>1.22</v>
      </c>
      <c r="R73" s="142">
        <v>1.22</v>
      </c>
      <c r="S73" s="142">
        <v>1.22</v>
      </c>
      <c r="T73" s="142">
        <v>1.22</v>
      </c>
      <c r="U73" s="142">
        <v>1.22</v>
      </c>
      <c r="V73" s="142">
        <v>1.22</v>
      </c>
      <c r="W73" s="142">
        <v>1.22</v>
      </c>
      <c r="X73" s="142">
        <v>1.22</v>
      </c>
    </row>
    <row r="74" spans="1:24" x14ac:dyDescent="0.5">
      <c r="A74" s="113" t="s">
        <v>197</v>
      </c>
      <c r="B74" s="113" t="s">
        <v>516</v>
      </c>
      <c r="C74" s="142">
        <v>1.1399999999999999</v>
      </c>
      <c r="D74" s="142">
        <v>1.1399999999999999</v>
      </c>
      <c r="E74" s="142">
        <v>1.1399999999999999</v>
      </c>
      <c r="F74" s="142">
        <v>1.1399999999999999</v>
      </c>
      <c r="G74" s="142">
        <v>1.1399999999999999</v>
      </c>
      <c r="H74" s="142">
        <v>1.1399999999999999</v>
      </c>
      <c r="I74" s="142">
        <v>1.1399999999999999</v>
      </c>
      <c r="J74" s="142">
        <v>1.1399999999999999</v>
      </c>
      <c r="K74" s="142">
        <v>1.1399999999999999</v>
      </c>
      <c r="L74" s="142">
        <v>1.1399999999999999</v>
      </c>
      <c r="M74" s="142">
        <v>1.1399999999999999</v>
      </c>
      <c r="N74" s="142">
        <v>1.1399999999999999</v>
      </c>
      <c r="O74" s="142">
        <v>1.1399999999999999</v>
      </c>
      <c r="P74" s="142">
        <v>1.1399999999999999</v>
      </c>
      <c r="Q74" s="142">
        <v>1.1399999999999999</v>
      </c>
      <c r="R74" s="142">
        <v>1.1399999999999999</v>
      </c>
      <c r="S74" s="142">
        <v>1.1399999999999999</v>
      </c>
      <c r="T74" s="142">
        <v>1.1399999999999999</v>
      </c>
      <c r="U74" s="142">
        <v>1.1399999999999999</v>
      </c>
      <c r="V74" s="142">
        <v>1.1399999999999999</v>
      </c>
      <c r="W74" s="142">
        <v>1.1399999999999999</v>
      </c>
      <c r="X74" s="142">
        <v>1.1399999999999999</v>
      </c>
    </row>
    <row r="75" spans="1:24" x14ac:dyDescent="0.5">
      <c r="A75" s="113" t="s">
        <v>198</v>
      </c>
      <c r="B75" s="113" t="s">
        <v>517</v>
      </c>
      <c r="C75" s="142">
        <v>1.1299999999999999</v>
      </c>
      <c r="D75" s="142">
        <v>1.1299999999999999</v>
      </c>
      <c r="E75" s="142">
        <v>1.1299999999999999</v>
      </c>
      <c r="F75" s="142">
        <v>1.1299999999999999</v>
      </c>
      <c r="G75" s="142">
        <v>1.1299999999999999</v>
      </c>
      <c r="H75" s="142">
        <v>1.1299999999999999</v>
      </c>
      <c r="I75" s="142">
        <v>1.1299999999999999</v>
      </c>
      <c r="J75" s="142">
        <v>1.1299999999999999</v>
      </c>
      <c r="K75" s="142">
        <v>1.1299999999999999</v>
      </c>
      <c r="L75" s="142">
        <v>1.1299999999999999</v>
      </c>
      <c r="M75" s="142">
        <v>1.1299999999999999</v>
      </c>
      <c r="N75" s="142">
        <v>1.1299999999999999</v>
      </c>
      <c r="O75" s="142">
        <v>1.1299999999999999</v>
      </c>
      <c r="P75" s="142">
        <v>1.1299999999999999</v>
      </c>
      <c r="Q75" s="142">
        <v>1.1299999999999999</v>
      </c>
      <c r="R75" s="142">
        <v>1.1299999999999999</v>
      </c>
      <c r="S75" s="142">
        <v>1.1299999999999999</v>
      </c>
      <c r="T75" s="142">
        <v>1.1299999999999999</v>
      </c>
      <c r="U75" s="142">
        <v>1.1299999999999999</v>
      </c>
      <c r="V75" s="142">
        <v>1.1299999999999999</v>
      </c>
      <c r="W75" s="142">
        <v>1.1299999999999999</v>
      </c>
      <c r="X75" s="142">
        <v>1.1299999999999999</v>
      </c>
    </row>
    <row r="76" spans="1:24" x14ac:dyDescent="0.5">
      <c r="A76" s="113" t="s">
        <v>199</v>
      </c>
      <c r="B76" s="113" t="s">
        <v>518</v>
      </c>
      <c r="C76" s="142">
        <v>1.1299999999999999</v>
      </c>
      <c r="D76" s="142">
        <v>1.1299999999999999</v>
      </c>
      <c r="E76" s="142">
        <v>1.1299999999999999</v>
      </c>
      <c r="F76" s="142">
        <v>1.1299999999999999</v>
      </c>
      <c r="G76" s="142">
        <v>1.1299999999999999</v>
      </c>
      <c r="H76" s="142">
        <v>1.1299999999999999</v>
      </c>
      <c r="I76" s="142">
        <v>1.1299999999999999</v>
      </c>
      <c r="J76" s="142">
        <v>1.1299999999999999</v>
      </c>
      <c r="K76" s="142">
        <v>1.1299999999999999</v>
      </c>
      <c r="L76" s="142">
        <v>1.1299999999999999</v>
      </c>
      <c r="M76" s="142">
        <v>1.1299999999999999</v>
      </c>
      <c r="N76" s="142">
        <v>1.1299999999999999</v>
      </c>
      <c r="O76" s="142">
        <v>1.1299999999999999</v>
      </c>
      <c r="P76" s="142">
        <v>1.1299999999999999</v>
      </c>
      <c r="Q76" s="142">
        <v>1.1299999999999999</v>
      </c>
      <c r="R76" s="142">
        <v>1.1299999999999999</v>
      </c>
      <c r="S76" s="142">
        <v>1.1299999999999999</v>
      </c>
      <c r="T76" s="142">
        <v>1.1299999999999999</v>
      </c>
      <c r="U76" s="142">
        <v>1.1299999999999999</v>
      </c>
      <c r="V76" s="142">
        <v>1.1299999999999999</v>
      </c>
      <c r="W76" s="142">
        <v>1.1299999999999999</v>
      </c>
      <c r="X76" s="142">
        <v>1.1299999999999999</v>
      </c>
    </row>
    <row r="77" spans="1:24" x14ac:dyDescent="0.5">
      <c r="A77" s="113" t="s">
        <v>328</v>
      </c>
      <c r="B77" s="113" t="s">
        <v>519</v>
      </c>
      <c r="C77" s="142">
        <v>1.1200000000000001</v>
      </c>
      <c r="D77" s="142">
        <v>1.1200000000000001</v>
      </c>
      <c r="E77" s="142">
        <v>1.1200000000000001</v>
      </c>
      <c r="F77" s="142">
        <v>1.1200000000000001</v>
      </c>
      <c r="G77" s="142">
        <v>1.1200000000000001</v>
      </c>
      <c r="H77" s="142">
        <v>1.1200000000000001</v>
      </c>
      <c r="I77" s="142">
        <v>1.1200000000000001</v>
      </c>
      <c r="J77" s="142">
        <v>1.1200000000000001</v>
      </c>
      <c r="K77" s="142">
        <v>1.1200000000000001</v>
      </c>
      <c r="L77" s="142">
        <v>1.1200000000000001</v>
      </c>
      <c r="M77" s="142">
        <v>1.1200000000000001</v>
      </c>
      <c r="N77" s="142">
        <v>1.1200000000000001</v>
      </c>
      <c r="O77" s="142">
        <v>1.1200000000000001</v>
      </c>
      <c r="P77" s="142">
        <v>1.1200000000000001</v>
      </c>
      <c r="Q77" s="142">
        <v>1.1200000000000001</v>
      </c>
      <c r="R77" s="142">
        <v>1.1200000000000001</v>
      </c>
      <c r="S77" s="142">
        <v>1.1200000000000001</v>
      </c>
      <c r="T77" s="142">
        <v>1.1200000000000001</v>
      </c>
      <c r="U77" s="142">
        <v>1.1200000000000001</v>
      </c>
      <c r="V77" s="142">
        <v>1.1200000000000001</v>
      </c>
      <c r="W77" s="142">
        <v>1.1200000000000001</v>
      </c>
      <c r="X77" s="142">
        <v>1.1200000000000001</v>
      </c>
    </row>
    <row r="78" spans="1:24" x14ac:dyDescent="0.5">
      <c r="A78" s="113" t="s">
        <v>329</v>
      </c>
      <c r="B78" s="113" t="s">
        <v>520</v>
      </c>
      <c r="C78" s="142">
        <v>1.1100000000000001</v>
      </c>
      <c r="D78" s="142">
        <v>1.1100000000000001</v>
      </c>
      <c r="E78" s="142">
        <v>1.1100000000000001</v>
      </c>
      <c r="F78" s="142">
        <v>1.1100000000000001</v>
      </c>
      <c r="G78" s="142">
        <v>1.1100000000000001</v>
      </c>
      <c r="H78" s="142">
        <v>1.1100000000000001</v>
      </c>
      <c r="I78" s="142">
        <v>1.1100000000000001</v>
      </c>
      <c r="J78" s="142">
        <v>1.1100000000000001</v>
      </c>
      <c r="K78" s="142">
        <v>1.1100000000000001</v>
      </c>
      <c r="L78" s="142">
        <v>1.1100000000000001</v>
      </c>
      <c r="M78" s="142">
        <v>1.1100000000000001</v>
      </c>
      <c r="N78" s="142">
        <v>1.1100000000000001</v>
      </c>
      <c r="O78" s="142">
        <v>1.1100000000000001</v>
      </c>
      <c r="P78" s="142">
        <v>1.1100000000000001</v>
      </c>
      <c r="Q78" s="142">
        <v>1.1100000000000001</v>
      </c>
      <c r="R78" s="142">
        <v>1.1100000000000001</v>
      </c>
      <c r="S78" s="142">
        <v>1.1100000000000001</v>
      </c>
      <c r="T78" s="142">
        <v>1.1100000000000001</v>
      </c>
      <c r="U78" s="142">
        <v>1.1100000000000001</v>
      </c>
      <c r="V78" s="142">
        <v>1.1100000000000001</v>
      </c>
      <c r="W78" s="142">
        <v>1.1100000000000001</v>
      </c>
      <c r="X78" s="142">
        <v>1.1100000000000001</v>
      </c>
    </row>
    <row r="79" spans="1:24" x14ac:dyDescent="0.5">
      <c r="A79" s="113" t="s">
        <v>330</v>
      </c>
      <c r="B79" s="113" t="s">
        <v>521</v>
      </c>
      <c r="C79" s="142">
        <v>1.1100000000000001</v>
      </c>
      <c r="D79" s="142">
        <v>1.1100000000000001</v>
      </c>
      <c r="E79" s="142">
        <v>1.1100000000000001</v>
      </c>
      <c r="F79" s="142">
        <v>1.1100000000000001</v>
      </c>
      <c r="G79" s="142">
        <v>1.1100000000000001</v>
      </c>
      <c r="H79" s="142">
        <v>1.1100000000000001</v>
      </c>
      <c r="I79" s="142">
        <v>1.1100000000000001</v>
      </c>
      <c r="J79" s="142">
        <v>1.1100000000000001</v>
      </c>
      <c r="K79" s="142">
        <v>1.1100000000000001</v>
      </c>
      <c r="L79" s="142">
        <v>1.1100000000000001</v>
      </c>
      <c r="M79" s="142">
        <v>1.1100000000000001</v>
      </c>
      <c r="N79" s="142">
        <v>1.1100000000000001</v>
      </c>
      <c r="O79" s="142">
        <v>1.1100000000000001</v>
      </c>
      <c r="P79" s="142">
        <v>1.1100000000000001</v>
      </c>
      <c r="Q79" s="142">
        <v>1.1100000000000001</v>
      </c>
      <c r="R79" s="142">
        <v>1.1100000000000001</v>
      </c>
      <c r="S79" s="142">
        <v>1.1100000000000001</v>
      </c>
      <c r="T79" s="142">
        <v>1.1100000000000001</v>
      </c>
      <c r="U79" s="142">
        <v>1.1100000000000001</v>
      </c>
      <c r="V79" s="142">
        <v>1.1100000000000001</v>
      </c>
      <c r="W79" s="142">
        <v>1.1100000000000001</v>
      </c>
      <c r="X79" s="142">
        <v>1.1100000000000001</v>
      </c>
    </row>
    <row r="80" spans="1:24" x14ac:dyDescent="0.5">
      <c r="A80" s="113" t="s">
        <v>200</v>
      </c>
      <c r="B80" s="113" t="s">
        <v>522</v>
      </c>
      <c r="C80" s="142">
        <v>1.1499999999999999</v>
      </c>
      <c r="D80" s="142">
        <v>1.1499999999999999</v>
      </c>
      <c r="E80" s="142">
        <v>1.1499999999999999</v>
      </c>
      <c r="F80" s="142">
        <v>1.1499999999999999</v>
      </c>
      <c r="G80" s="142">
        <v>1.1499999999999999</v>
      </c>
      <c r="H80" s="142">
        <v>1.1499999999999999</v>
      </c>
      <c r="I80" s="142">
        <v>1.1499999999999999</v>
      </c>
      <c r="J80" s="142">
        <v>1.1499999999999999</v>
      </c>
      <c r="K80" s="142">
        <v>1.1499999999999999</v>
      </c>
      <c r="L80" s="142">
        <v>1.1499999999999999</v>
      </c>
      <c r="M80" s="142">
        <v>1.1499999999999999</v>
      </c>
      <c r="N80" s="142">
        <v>1.1499999999999999</v>
      </c>
      <c r="O80" s="142">
        <v>1.1499999999999999</v>
      </c>
      <c r="P80" s="142">
        <v>1.1499999999999999</v>
      </c>
      <c r="Q80" s="142">
        <v>1.1499999999999999</v>
      </c>
      <c r="R80" s="142">
        <v>1.1499999999999999</v>
      </c>
      <c r="S80" s="142">
        <v>1.1499999999999999</v>
      </c>
      <c r="T80" s="142">
        <v>1.1499999999999999</v>
      </c>
      <c r="U80" s="142">
        <v>1.1499999999999999</v>
      </c>
      <c r="V80" s="142">
        <v>1.1499999999999999</v>
      </c>
      <c r="W80" s="142">
        <v>1.1499999999999999</v>
      </c>
      <c r="X80" s="142">
        <v>1.1499999999999999</v>
      </c>
    </row>
    <row r="81" spans="1:24" x14ac:dyDescent="0.5">
      <c r="A81" s="138" t="s">
        <v>331</v>
      </c>
      <c r="B81" s="113" t="s">
        <v>344</v>
      </c>
      <c r="C81" s="142">
        <v>1.22</v>
      </c>
      <c r="D81" s="142">
        <v>1.22</v>
      </c>
      <c r="E81" s="142">
        <v>1.22</v>
      </c>
      <c r="F81" s="142">
        <v>1.22</v>
      </c>
      <c r="G81" s="142">
        <v>1.22</v>
      </c>
      <c r="H81" s="142">
        <v>1.22</v>
      </c>
      <c r="I81" s="142">
        <v>1.22</v>
      </c>
      <c r="J81" s="142">
        <v>1.22</v>
      </c>
      <c r="K81" s="142">
        <v>1.22</v>
      </c>
      <c r="L81" s="142">
        <v>1.22</v>
      </c>
      <c r="M81" s="142">
        <v>1.22</v>
      </c>
      <c r="N81" s="142">
        <v>1.22</v>
      </c>
      <c r="O81" s="142">
        <v>1.22</v>
      </c>
      <c r="P81" s="142">
        <v>1.22</v>
      </c>
      <c r="Q81" s="142">
        <v>1.22</v>
      </c>
      <c r="R81" s="142">
        <v>1.22</v>
      </c>
      <c r="S81" s="142">
        <v>1.22</v>
      </c>
      <c r="T81" s="142">
        <v>1.22</v>
      </c>
      <c r="U81" s="142">
        <v>1.22</v>
      </c>
      <c r="V81" s="142">
        <v>1.22</v>
      </c>
      <c r="W81" s="142">
        <v>1.22</v>
      </c>
      <c r="X81" s="142">
        <v>1.22</v>
      </c>
    </row>
    <row r="82" spans="1:24" x14ac:dyDescent="0.5">
      <c r="A82" s="113" t="s">
        <v>205</v>
      </c>
      <c r="B82" s="113" t="s">
        <v>523</v>
      </c>
      <c r="C82" s="142">
        <v>1.22</v>
      </c>
      <c r="D82" s="142">
        <v>1.23</v>
      </c>
      <c r="E82" s="142">
        <v>1.23</v>
      </c>
      <c r="F82" s="142">
        <v>1.22</v>
      </c>
      <c r="G82" s="142">
        <v>1.23</v>
      </c>
      <c r="H82" s="142">
        <v>1.21</v>
      </c>
      <c r="I82" s="142">
        <v>1.23</v>
      </c>
      <c r="J82" s="142">
        <v>1.23</v>
      </c>
      <c r="K82" s="142">
        <v>1.21</v>
      </c>
      <c r="L82" s="142">
        <v>1.21</v>
      </c>
      <c r="M82" s="142">
        <v>1.22</v>
      </c>
      <c r="N82" s="142">
        <v>1.22</v>
      </c>
      <c r="O82" s="142">
        <v>1.22</v>
      </c>
      <c r="P82" s="142">
        <v>1.21</v>
      </c>
      <c r="Q82" s="142">
        <v>1.21</v>
      </c>
      <c r="R82" s="142">
        <v>1.22</v>
      </c>
      <c r="S82" s="142">
        <v>1.22</v>
      </c>
      <c r="T82" s="142">
        <v>1.23</v>
      </c>
      <c r="U82" s="142">
        <v>1.22</v>
      </c>
      <c r="V82" s="142">
        <v>1.22</v>
      </c>
      <c r="W82" s="142">
        <v>1.23</v>
      </c>
      <c r="X82" s="142">
        <v>1.23</v>
      </c>
    </row>
    <row r="83" spans="1:24" x14ac:dyDescent="0.5">
      <c r="A83" s="113" t="s">
        <v>361</v>
      </c>
      <c r="B83" t="s">
        <v>524</v>
      </c>
      <c r="C83" s="142">
        <v>1.31</v>
      </c>
      <c r="D83" s="142">
        <v>1.34</v>
      </c>
      <c r="E83" s="142">
        <v>1.34</v>
      </c>
      <c r="F83" s="142">
        <v>1.32</v>
      </c>
      <c r="G83" s="142">
        <v>1.34</v>
      </c>
      <c r="H83" s="142">
        <v>1.3</v>
      </c>
      <c r="I83" s="142">
        <v>1.34</v>
      </c>
      <c r="J83" s="142">
        <v>1.34</v>
      </c>
      <c r="K83" s="142">
        <v>1.3</v>
      </c>
      <c r="L83" s="142">
        <v>1.3</v>
      </c>
      <c r="M83" s="142">
        <v>1.32</v>
      </c>
      <c r="N83" s="142">
        <v>1.32</v>
      </c>
      <c r="O83" s="142">
        <v>1.32</v>
      </c>
      <c r="P83" s="142">
        <v>1.3</v>
      </c>
      <c r="Q83" s="142">
        <v>1.3</v>
      </c>
      <c r="R83" s="142">
        <v>1.32</v>
      </c>
      <c r="S83" s="142">
        <v>1.32</v>
      </c>
      <c r="T83" s="142">
        <v>1.34</v>
      </c>
      <c r="U83" s="142">
        <v>1.32</v>
      </c>
      <c r="V83" s="142">
        <v>1.32</v>
      </c>
      <c r="W83" s="142">
        <v>1.34</v>
      </c>
      <c r="X83" s="142">
        <v>1.34</v>
      </c>
    </row>
    <row r="84" spans="1:24" x14ac:dyDescent="0.5">
      <c r="A84" s="113" t="s">
        <v>207</v>
      </c>
      <c r="B84" s="113" t="s">
        <v>525</v>
      </c>
      <c r="C84" s="142">
        <v>1.1299999999999999</v>
      </c>
      <c r="D84" s="142">
        <v>1.1299999999999999</v>
      </c>
      <c r="E84" s="142">
        <v>1.1299999999999999</v>
      </c>
      <c r="F84" s="142">
        <v>1.1299999999999999</v>
      </c>
      <c r="G84" s="142">
        <v>1.1299999999999999</v>
      </c>
      <c r="H84" s="142">
        <v>1.1299999999999999</v>
      </c>
      <c r="I84" s="142">
        <v>1.1299999999999999</v>
      </c>
      <c r="J84" s="142">
        <v>1.1299999999999999</v>
      </c>
      <c r="K84" s="142">
        <v>1.1299999999999999</v>
      </c>
      <c r="L84" s="142">
        <v>1.1299999999999999</v>
      </c>
      <c r="M84" s="142">
        <v>1.1299999999999999</v>
      </c>
      <c r="N84" s="142">
        <v>1.1299999999999999</v>
      </c>
      <c r="O84" s="142">
        <v>1.1299999999999999</v>
      </c>
      <c r="P84" s="142">
        <v>1.1299999999999999</v>
      </c>
      <c r="Q84" s="142">
        <v>1.1299999999999999</v>
      </c>
      <c r="R84" s="142">
        <v>1.1299999999999999</v>
      </c>
      <c r="S84" s="142">
        <v>1.1299999999999999</v>
      </c>
      <c r="T84" s="142">
        <v>1.1299999999999999</v>
      </c>
      <c r="U84" s="142">
        <v>1.1299999999999999</v>
      </c>
      <c r="V84" s="142">
        <v>1.1299999999999999</v>
      </c>
      <c r="W84" s="142">
        <v>1.1299999999999999</v>
      </c>
      <c r="X84" s="142">
        <v>1.1299999999999999</v>
      </c>
    </row>
    <row r="85" spans="1:24" x14ac:dyDescent="0.5">
      <c r="A85" s="113" t="s">
        <v>208</v>
      </c>
      <c r="B85" s="113" t="s">
        <v>526</v>
      </c>
      <c r="C85" s="142">
        <v>1.1299999999999999</v>
      </c>
      <c r="D85" s="142">
        <v>1.1299999999999999</v>
      </c>
      <c r="E85" s="142">
        <v>1.1299999999999999</v>
      </c>
      <c r="F85" s="142">
        <v>1.1299999999999999</v>
      </c>
      <c r="G85" s="142">
        <v>1.1299999999999999</v>
      </c>
      <c r="H85" s="142">
        <v>1.1299999999999999</v>
      </c>
      <c r="I85" s="142">
        <v>1.1299999999999999</v>
      </c>
      <c r="J85" s="142">
        <v>1.1299999999999999</v>
      </c>
      <c r="K85" s="142">
        <v>1.1299999999999999</v>
      </c>
      <c r="L85" s="142">
        <v>1.1299999999999999</v>
      </c>
      <c r="M85" s="142">
        <v>1.1299999999999999</v>
      </c>
      <c r="N85" s="142">
        <v>1.1299999999999999</v>
      </c>
      <c r="O85" s="142">
        <v>1.1299999999999999</v>
      </c>
      <c r="P85" s="142">
        <v>1.1299999999999999</v>
      </c>
      <c r="Q85" s="142">
        <v>1.1299999999999999</v>
      </c>
      <c r="R85" s="142">
        <v>1.1299999999999999</v>
      </c>
      <c r="S85" s="142">
        <v>1.1299999999999999</v>
      </c>
      <c r="T85" s="142">
        <v>1.1299999999999999</v>
      </c>
      <c r="U85" s="142">
        <v>1.1299999999999999</v>
      </c>
      <c r="V85" s="142">
        <v>1.1299999999999999</v>
      </c>
      <c r="W85" s="142">
        <v>1.1299999999999999</v>
      </c>
      <c r="X85" s="142">
        <v>1.1299999999999999</v>
      </c>
    </row>
    <row r="86" spans="1:24" x14ac:dyDescent="0.5">
      <c r="A86" s="113" t="s">
        <v>209</v>
      </c>
      <c r="B86" s="113" t="s">
        <v>527</v>
      </c>
      <c r="C86" s="142">
        <v>1.1399999999999999</v>
      </c>
      <c r="D86" s="142">
        <v>1.1399999999999999</v>
      </c>
      <c r="E86" s="142">
        <v>1.1399999999999999</v>
      </c>
      <c r="F86" s="142">
        <v>1.1399999999999999</v>
      </c>
      <c r="G86" s="142">
        <v>1.1399999999999999</v>
      </c>
      <c r="H86" s="142">
        <v>1.1399999999999999</v>
      </c>
      <c r="I86" s="142">
        <v>1.1399999999999999</v>
      </c>
      <c r="J86" s="142">
        <v>1.1399999999999999</v>
      </c>
      <c r="K86" s="142">
        <v>1.1399999999999999</v>
      </c>
      <c r="L86" s="142">
        <v>1.1399999999999999</v>
      </c>
      <c r="M86" s="142">
        <v>1.1399999999999999</v>
      </c>
      <c r="N86" s="142">
        <v>1.1399999999999999</v>
      </c>
      <c r="O86" s="142">
        <v>1.1399999999999999</v>
      </c>
      <c r="P86" s="142">
        <v>1.1399999999999999</v>
      </c>
      <c r="Q86" s="142">
        <v>1.1399999999999999</v>
      </c>
      <c r="R86" s="142">
        <v>1.1399999999999999</v>
      </c>
      <c r="S86" s="142">
        <v>1.1399999999999999</v>
      </c>
      <c r="T86" s="142">
        <v>1.1399999999999999</v>
      </c>
      <c r="U86" s="142">
        <v>1.1399999999999999</v>
      </c>
      <c r="V86" s="142">
        <v>1.1399999999999999</v>
      </c>
      <c r="W86" s="142">
        <v>1.1399999999999999</v>
      </c>
      <c r="X86" s="142">
        <v>1.1399999999999999</v>
      </c>
    </row>
    <row r="87" spans="1:24" x14ac:dyDescent="0.5">
      <c r="A87" s="113" t="s">
        <v>332</v>
      </c>
      <c r="B87" s="113" t="s">
        <v>528</v>
      </c>
      <c r="C87" s="142">
        <v>1.39</v>
      </c>
      <c r="D87" s="142">
        <v>1.41</v>
      </c>
      <c r="E87" s="142">
        <v>1.41</v>
      </c>
      <c r="F87" s="142">
        <v>1.4</v>
      </c>
      <c r="G87" s="142">
        <v>1.41</v>
      </c>
      <c r="H87" s="142">
        <v>1.39</v>
      </c>
      <c r="I87" s="142">
        <v>1.41</v>
      </c>
      <c r="J87" s="142">
        <v>1.41</v>
      </c>
      <c r="K87" s="142">
        <v>1.39</v>
      </c>
      <c r="L87" s="142">
        <v>1.39</v>
      </c>
      <c r="M87" s="142">
        <v>1.4</v>
      </c>
      <c r="N87" s="142">
        <v>1.4</v>
      </c>
      <c r="O87" s="142">
        <v>1.4</v>
      </c>
      <c r="P87" s="142">
        <v>1.39</v>
      </c>
      <c r="Q87" s="142">
        <v>1.39</v>
      </c>
      <c r="R87" s="142">
        <v>1.4</v>
      </c>
      <c r="S87" s="142">
        <v>1.4</v>
      </c>
      <c r="T87" s="142">
        <v>1.41</v>
      </c>
      <c r="U87" s="142">
        <v>1.4</v>
      </c>
      <c r="V87" s="142">
        <v>1.4</v>
      </c>
      <c r="W87" s="142">
        <v>1.41</v>
      </c>
      <c r="X87" s="142">
        <v>1.41</v>
      </c>
    </row>
    <row r="88" spans="1:24" x14ac:dyDescent="0.5">
      <c r="A88" s="113" t="s">
        <v>333</v>
      </c>
      <c r="B88" s="113" t="s">
        <v>529</v>
      </c>
      <c r="C88" s="142">
        <v>1.31</v>
      </c>
      <c r="D88" s="142">
        <v>1.34</v>
      </c>
      <c r="E88" s="142">
        <v>1.34</v>
      </c>
      <c r="F88" s="142">
        <v>1.32</v>
      </c>
      <c r="G88" s="142">
        <v>1.34</v>
      </c>
      <c r="H88" s="142">
        <v>1.3</v>
      </c>
      <c r="I88" s="142">
        <v>1.34</v>
      </c>
      <c r="J88" s="142">
        <v>1.34</v>
      </c>
      <c r="K88" s="142">
        <v>1.3</v>
      </c>
      <c r="L88" s="142">
        <v>1.3</v>
      </c>
      <c r="M88" s="142">
        <v>1.32</v>
      </c>
      <c r="N88" s="142">
        <v>1.32</v>
      </c>
      <c r="O88" s="142">
        <v>1.32</v>
      </c>
      <c r="P88" s="142">
        <v>1.3</v>
      </c>
      <c r="Q88" s="142">
        <v>1.3</v>
      </c>
      <c r="R88" s="142">
        <v>1.32</v>
      </c>
      <c r="S88" s="142">
        <v>1.32</v>
      </c>
      <c r="T88" s="142">
        <v>1.34</v>
      </c>
      <c r="U88" s="142">
        <v>1.32</v>
      </c>
      <c r="V88" s="142">
        <v>1.32</v>
      </c>
      <c r="W88" s="142">
        <v>1.34</v>
      </c>
      <c r="X88" s="142">
        <v>1.34</v>
      </c>
    </row>
    <row r="89" spans="1:24" x14ac:dyDescent="0.5">
      <c r="A89" s="113" t="s">
        <v>212</v>
      </c>
      <c r="B89" s="113" t="s">
        <v>530</v>
      </c>
      <c r="C89" s="142">
        <v>1.28</v>
      </c>
      <c r="D89" s="142">
        <v>1.28</v>
      </c>
      <c r="E89" s="142">
        <v>1.28</v>
      </c>
      <c r="F89" s="142">
        <v>1.28</v>
      </c>
      <c r="G89" s="142">
        <v>1.28</v>
      </c>
      <c r="H89" s="142">
        <v>1.28</v>
      </c>
      <c r="I89" s="142">
        <v>1.28</v>
      </c>
      <c r="J89" s="142">
        <v>1.28</v>
      </c>
      <c r="K89" s="142">
        <v>1.28</v>
      </c>
      <c r="L89" s="142">
        <v>1.28</v>
      </c>
      <c r="M89" s="142">
        <v>1.28</v>
      </c>
      <c r="N89" s="142">
        <v>1.28</v>
      </c>
      <c r="O89" s="142">
        <v>1.28</v>
      </c>
      <c r="P89" s="142">
        <v>1.28</v>
      </c>
      <c r="Q89" s="142">
        <v>1.28</v>
      </c>
      <c r="R89" s="142">
        <v>1.28</v>
      </c>
      <c r="S89" s="142">
        <v>1.28</v>
      </c>
      <c r="T89" s="142">
        <v>1.28</v>
      </c>
      <c r="U89" s="142">
        <v>1.28</v>
      </c>
      <c r="V89" s="142">
        <v>1.28</v>
      </c>
      <c r="W89" s="142">
        <v>1.28</v>
      </c>
      <c r="X89" s="142">
        <v>1.28</v>
      </c>
    </row>
    <row r="90" spans="1:24" x14ac:dyDescent="0.5">
      <c r="A90" s="113" t="s">
        <v>213</v>
      </c>
      <c r="B90" s="113" t="s">
        <v>531</v>
      </c>
      <c r="C90" s="142">
        <v>1.27</v>
      </c>
      <c r="D90" s="142">
        <v>1.27</v>
      </c>
      <c r="E90" s="142">
        <v>1.27</v>
      </c>
      <c r="F90" s="142">
        <v>1.27</v>
      </c>
      <c r="G90" s="142">
        <v>1.27</v>
      </c>
      <c r="H90" s="142">
        <v>1.27</v>
      </c>
      <c r="I90" s="142">
        <v>1.27</v>
      </c>
      <c r="J90" s="142">
        <v>1.27</v>
      </c>
      <c r="K90" s="142">
        <v>1.27</v>
      </c>
      <c r="L90" s="142">
        <v>1.27</v>
      </c>
      <c r="M90" s="142">
        <v>1.27</v>
      </c>
      <c r="N90" s="142">
        <v>1.27</v>
      </c>
      <c r="O90" s="142">
        <v>1.27</v>
      </c>
      <c r="P90" s="142">
        <v>1.27</v>
      </c>
      <c r="Q90" s="142">
        <v>1.27</v>
      </c>
      <c r="R90" s="142">
        <v>1.27</v>
      </c>
      <c r="S90" s="142">
        <v>1.27</v>
      </c>
      <c r="T90" s="142">
        <v>1.27</v>
      </c>
      <c r="U90" s="142">
        <v>1.27</v>
      </c>
      <c r="V90" s="142">
        <v>1.27</v>
      </c>
      <c r="W90" s="142">
        <v>1.27</v>
      </c>
      <c r="X90" s="142">
        <v>1.27</v>
      </c>
    </row>
    <row r="91" spans="1:24" x14ac:dyDescent="0.5">
      <c r="A91" s="113" t="s">
        <v>214</v>
      </c>
      <c r="B91" s="113" t="s">
        <v>532</v>
      </c>
      <c r="C91" s="142">
        <v>1.26</v>
      </c>
      <c r="D91" s="142">
        <v>1.26</v>
      </c>
      <c r="E91" s="142">
        <v>1.26</v>
      </c>
      <c r="F91" s="142">
        <v>1.26</v>
      </c>
      <c r="G91" s="142">
        <v>1.26</v>
      </c>
      <c r="H91" s="142">
        <v>1.26</v>
      </c>
      <c r="I91" s="142">
        <v>1.26</v>
      </c>
      <c r="J91" s="142">
        <v>1.26</v>
      </c>
      <c r="K91" s="142">
        <v>1.26</v>
      </c>
      <c r="L91" s="142">
        <v>1.26</v>
      </c>
      <c r="M91" s="142">
        <v>1.26</v>
      </c>
      <c r="N91" s="142">
        <v>1.26</v>
      </c>
      <c r="O91" s="142">
        <v>1.26</v>
      </c>
      <c r="P91" s="142">
        <v>1.26</v>
      </c>
      <c r="Q91" s="142">
        <v>1.26</v>
      </c>
      <c r="R91" s="142">
        <v>1.26</v>
      </c>
      <c r="S91" s="142">
        <v>1.26</v>
      </c>
      <c r="T91" s="142">
        <v>1.26</v>
      </c>
      <c r="U91" s="142">
        <v>1.26</v>
      </c>
      <c r="V91" s="142">
        <v>1.26</v>
      </c>
      <c r="W91" s="142">
        <v>1.26</v>
      </c>
      <c r="X91" s="142">
        <v>1.26</v>
      </c>
    </row>
    <row r="92" spans="1:24" x14ac:dyDescent="0.5">
      <c r="A92" s="113" t="s">
        <v>215</v>
      </c>
      <c r="B92" s="113" t="s">
        <v>533</v>
      </c>
      <c r="C92" s="142">
        <v>1.25</v>
      </c>
      <c r="D92" s="142">
        <v>1.25</v>
      </c>
      <c r="E92" s="142">
        <v>1.25</v>
      </c>
      <c r="F92" s="142">
        <v>1.25</v>
      </c>
      <c r="G92" s="142">
        <v>1.25</v>
      </c>
      <c r="H92" s="142">
        <v>1.25</v>
      </c>
      <c r="I92" s="142">
        <v>1.25</v>
      </c>
      <c r="J92" s="142">
        <v>1.25</v>
      </c>
      <c r="K92" s="142">
        <v>1.25</v>
      </c>
      <c r="L92" s="142">
        <v>1.25</v>
      </c>
      <c r="M92" s="142">
        <v>1.25</v>
      </c>
      <c r="N92" s="142">
        <v>1.25</v>
      </c>
      <c r="O92" s="142">
        <v>1.25</v>
      </c>
      <c r="P92" s="142">
        <v>1.25</v>
      </c>
      <c r="Q92" s="142">
        <v>1.25</v>
      </c>
      <c r="R92" s="142">
        <v>1.25</v>
      </c>
      <c r="S92" s="142">
        <v>1.25</v>
      </c>
      <c r="T92" s="142">
        <v>1.25</v>
      </c>
      <c r="U92" s="142">
        <v>1.25</v>
      </c>
      <c r="V92" s="142">
        <v>1.25</v>
      </c>
      <c r="W92" s="142">
        <v>1.25</v>
      </c>
      <c r="X92" s="142">
        <v>1.25</v>
      </c>
    </row>
    <row r="93" spans="1:24" x14ac:dyDescent="0.5">
      <c r="A93" s="113" t="s">
        <v>216</v>
      </c>
      <c r="B93" s="113" t="s">
        <v>534</v>
      </c>
      <c r="C93" s="142">
        <v>1.24</v>
      </c>
      <c r="D93" s="142">
        <v>1.24</v>
      </c>
      <c r="E93" s="142">
        <v>1.24</v>
      </c>
      <c r="F93" s="142">
        <v>1.24</v>
      </c>
      <c r="G93" s="142">
        <v>1.24</v>
      </c>
      <c r="H93" s="142">
        <v>1.24</v>
      </c>
      <c r="I93" s="142">
        <v>1.24</v>
      </c>
      <c r="J93" s="142">
        <v>1.24</v>
      </c>
      <c r="K93" s="142">
        <v>1.24</v>
      </c>
      <c r="L93" s="142">
        <v>1.24</v>
      </c>
      <c r="M93" s="142">
        <v>1.24</v>
      </c>
      <c r="N93" s="142">
        <v>1.24</v>
      </c>
      <c r="O93" s="142">
        <v>1.24</v>
      </c>
      <c r="P93" s="142">
        <v>1.24</v>
      </c>
      <c r="Q93" s="142">
        <v>1.24</v>
      </c>
      <c r="R93" s="142">
        <v>1.24</v>
      </c>
      <c r="S93" s="142">
        <v>1.24</v>
      </c>
      <c r="T93" s="142">
        <v>1.24</v>
      </c>
      <c r="U93" s="142">
        <v>1.24</v>
      </c>
      <c r="V93" s="142">
        <v>1.24</v>
      </c>
      <c r="W93" s="142">
        <v>1.24</v>
      </c>
      <c r="X93" s="142">
        <v>1.24</v>
      </c>
    </row>
    <row r="94" spans="1:24" x14ac:dyDescent="0.5">
      <c r="A94" s="113" t="s">
        <v>217</v>
      </c>
      <c r="B94" s="113" t="s">
        <v>535</v>
      </c>
      <c r="C94" s="142">
        <v>1.23</v>
      </c>
      <c r="D94" s="142">
        <v>1.23</v>
      </c>
      <c r="E94" s="142">
        <v>1.23</v>
      </c>
      <c r="F94" s="142">
        <v>1.23</v>
      </c>
      <c r="G94" s="142">
        <v>1.23</v>
      </c>
      <c r="H94" s="142">
        <v>1.23</v>
      </c>
      <c r="I94" s="142">
        <v>1.23</v>
      </c>
      <c r="J94" s="142">
        <v>1.23</v>
      </c>
      <c r="K94" s="142">
        <v>1.23</v>
      </c>
      <c r="L94" s="142">
        <v>1.23</v>
      </c>
      <c r="M94" s="142">
        <v>1.23</v>
      </c>
      <c r="N94" s="142">
        <v>1.23</v>
      </c>
      <c r="O94" s="142">
        <v>1.23</v>
      </c>
      <c r="P94" s="142">
        <v>1.23</v>
      </c>
      <c r="Q94" s="142">
        <v>1.23</v>
      </c>
      <c r="R94" s="142">
        <v>1.23</v>
      </c>
      <c r="S94" s="142">
        <v>1.23</v>
      </c>
      <c r="T94" s="142">
        <v>1.23</v>
      </c>
      <c r="U94" s="142">
        <v>1.23</v>
      </c>
      <c r="V94" s="142">
        <v>1.23</v>
      </c>
      <c r="W94" s="142">
        <v>1.23</v>
      </c>
      <c r="X94" s="142">
        <v>1.23</v>
      </c>
    </row>
    <row r="95" spans="1:24" x14ac:dyDescent="0.5">
      <c r="A95" s="113" t="s">
        <v>218</v>
      </c>
      <c r="B95" s="113" t="s">
        <v>536</v>
      </c>
      <c r="C95" s="142">
        <v>1.22</v>
      </c>
      <c r="D95" s="142">
        <v>1.22</v>
      </c>
      <c r="E95" s="142">
        <v>1.22</v>
      </c>
      <c r="F95" s="142">
        <v>1.22</v>
      </c>
      <c r="G95" s="142">
        <v>1.22</v>
      </c>
      <c r="H95" s="142">
        <v>1.22</v>
      </c>
      <c r="I95" s="142">
        <v>1.22</v>
      </c>
      <c r="J95" s="142">
        <v>1.22</v>
      </c>
      <c r="K95" s="142">
        <v>1.22</v>
      </c>
      <c r="L95" s="142">
        <v>1.22</v>
      </c>
      <c r="M95" s="142">
        <v>1.22</v>
      </c>
      <c r="N95" s="142">
        <v>1.22</v>
      </c>
      <c r="O95" s="142">
        <v>1.22</v>
      </c>
      <c r="P95" s="142">
        <v>1.22</v>
      </c>
      <c r="Q95" s="142">
        <v>1.22</v>
      </c>
      <c r="R95" s="142">
        <v>1.22</v>
      </c>
      <c r="S95" s="142">
        <v>1.22</v>
      </c>
      <c r="T95" s="142">
        <v>1.22</v>
      </c>
      <c r="U95" s="142">
        <v>1.22</v>
      </c>
      <c r="V95" s="142">
        <v>1.22</v>
      </c>
      <c r="W95" s="142">
        <v>1.22</v>
      </c>
      <c r="X95" s="142">
        <v>1.22</v>
      </c>
    </row>
    <row r="96" spans="1:24" x14ac:dyDescent="0.5">
      <c r="A96" s="113" t="s">
        <v>219</v>
      </c>
      <c r="B96" s="113" t="s">
        <v>537</v>
      </c>
      <c r="C96" s="142">
        <v>1.22</v>
      </c>
      <c r="D96" s="142">
        <v>1.22</v>
      </c>
      <c r="E96" s="142">
        <v>1.22</v>
      </c>
      <c r="F96" s="142">
        <v>1.22</v>
      </c>
      <c r="G96" s="142">
        <v>1.22</v>
      </c>
      <c r="H96" s="142">
        <v>1.22</v>
      </c>
      <c r="I96" s="142">
        <v>1.22</v>
      </c>
      <c r="J96" s="142">
        <v>1.22</v>
      </c>
      <c r="K96" s="142">
        <v>1.22</v>
      </c>
      <c r="L96" s="142">
        <v>1.22</v>
      </c>
      <c r="M96" s="142">
        <v>1.22</v>
      </c>
      <c r="N96" s="142">
        <v>1.22</v>
      </c>
      <c r="O96" s="142">
        <v>1.22</v>
      </c>
      <c r="P96" s="142">
        <v>1.22</v>
      </c>
      <c r="Q96" s="142">
        <v>1.22</v>
      </c>
      <c r="R96" s="142">
        <v>1.22</v>
      </c>
      <c r="S96" s="142">
        <v>1.22</v>
      </c>
      <c r="T96" s="142">
        <v>1.22</v>
      </c>
      <c r="U96" s="142">
        <v>1.22</v>
      </c>
      <c r="V96" s="142">
        <v>1.22</v>
      </c>
      <c r="W96" s="142">
        <v>1.22</v>
      </c>
      <c r="X96" s="142">
        <v>1.22</v>
      </c>
    </row>
    <row r="97" spans="1:24" x14ac:dyDescent="0.5">
      <c r="A97" s="113" t="s">
        <v>220</v>
      </c>
      <c r="B97" s="113" t="s">
        <v>538</v>
      </c>
      <c r="C97" s="142">
        <v>1.22</v>
      </c>
      <c r="D97" s="142">
        <v>1.22</v>
      </c>
      <c r="E97" s="142">
        <v>1.22</v>
      </c>
      <c r="F97" s="142">
        <v>1.22</v>
      </c>
      <c r="G97" s="142">
        <v>1.22</v>
      </c>
      <c r="H97" s="142">
        <v>1.22</v>
      </c>
      <c r="I97" s="142">
        <v>1.22</v>
      </c>
      <c r="J97" s="142">
        <v>1.22</v>
      </c>
      <c r="K97" s="142">
        <v>1.22</v>
      </c>
      <c r="L97" s="142">
        <v>1.22</v>
      </c>
      <c r="M97" s="142">
        <v>1.22</v>
      </c>
      <c r="N97" s="142">
        <v>1.22</v>
      </c>
      <c r="O97" s="142">
        <v>1.22</v>
      </c>
      <c r="P97" s="142">
        <v>1.22</v>
      </c>
      <c r="Q97" s="142">
        <v>1.22</v>
      </c>
      <c r="R97" s="142">
        <v>1.22</v>
      </c>
      <c r="S97" s="142">
        <v>1.22</v>
      </c>
      <c r="T97" s="142">
        <v>1.22</v>
      </c>
      <c r="U97" s="142">
        <v>1.22</v>
      </c>
      <c r="V97" s="142">
        <v>1.22</v>
      </c>
      <c r="W97" s="142">
        <v>1.22</v>
      </c>
      <c r="X97" s="142">
        <v>1.22</v>
      </c>
    </row>
    <row r="98" spans="1:24" x14ac:dyDescent="0.5">
      <c r="A98" s="113" t="s">
        <v>221</v>
      </c>
      <c r="B98" s="113" t="s">
        <v>539</v>
      </c>
      <c r="C98" s="142">
        <v>1.22</v>
      </c>
      <c r="D98" s="142">
        <v>1.22</v>
      </c>
      <c r="E98" s="142">
        <v>1.22</v>
      </c>
      <c r="F98" s="142">
        <v>1.22</v>
      </c>
      <c r="G98" s="142">
        <v>1.22</v>
      </c>
      <c r="H98" s="142">
        <v>1.22</v>
      </c>
      <c r="I98" s="142">
        <v>1.22</v>
      </c>
      <c r="J98" s="142">
        <v>1.22</v>
      </c>
      <c r="K98" s="142">
        <v>1.22</v>
      </c>
      <c r="L98" s="142">
        <v>1.22</v>
      </c>
      <c r="M98" s="142">
        <v>1.22</v>
      </c>
      <c r="N98" s="142">
        <v>1.22</v>
      </c>
      <c r="O98" s="142">
        <v>1.22</v>
      </c>
      <c r="P98" s="142">
        <v>1.22</v>
      </c>
      <c r="Q98" s="142">
        <v>1.22</v>
      </c>
      <c r="R98" s="142">
        <v>1.22</v>
      </c>
      <c r="S98" s="142">
        <v>1.22</v>
      </c>
      <c r="T98" s="142">
        <v>1.22</v>
      </c>
      <c r="U98" s="142">
        <v>1.22</v>
      </c>
      <c r="V98" s="142">
        <v>1.22</v>
      </c>
      <c r="W98" s="142">
        <v>1.22</v>
      </c>
      <c r="X98" s="142">
        <v>1.22</v>
      </c>
    </row>
    <row r="99" spans="1:24" x14ac:dyDescent="0.5">
      <c r="A99" s="113" t="s">
        <v>222</v>
      </c>
      <c r="B99" s="113" t="s">
        <v>540</v>
      </c>
      <c r="C99" s="142">
        <v>1.22</v>
      </c>
      <c r="D99" s="142">
        <v>1.22</v>
      </c>
      <c r="E99" s="142">
        <v>1.22</v>
      </c>
      <c r="F99" s="142">
        <v>1.22</v>
      </c>
      <c r="G99" s="142">
        <v>1.22</v>
      </c>
      <c r="H99" s="142">
        <v>1.22</v>
      </c>
      <c r="I99" s="142">
        <v>1.22</v>
      </c>
      <c r="J99" s="142">
        <v>1.22</v>
      </c>
      <c r="K99" s="142">
        <v>1.22</v>
      </c>
      <c r="L99" s="142">
        <v>1.22</v>
      </c>
      <c r="M99" s="142">
        <v>1.22</v>
      </c>
      <c r="N99" s="142">
        <v>1.22</v>
      </c>
      <c r="O99" s="142">
        <v>1.22</v>
      </c>
      <c r="P99" s="142">
        <v>1.22</v>
      </c>
      <c r="Q99" s="142">
        <v>1.22</v>
      </c>
      <c r="R99" s="142">
        <v>1.22</v>
      </c>
      <c r="S99" s="142">
        <v>1.22</v>
      </c>
      <c r="T99" s="142">
        <v>1.22</v>
      </c>
      <c r="U99" s="142">
        <v>1.22</v>
      </c>
      <c r="V99" s="142">
        <v>1.22</v>
      </c>
      <c r="W99" s="142">
        <v>1.22</v>
      </c>
      <c r="X99" s="142">
        <v>1.22</v>
      </c>
    </row>
    <row r="100" spans="1:24" x14ac:dyDescent="0.5">
      <c r="A100" s="113" t="s">
        <v>223</v>
      </c>
      <c r="B100" s="113" t="s">
        <v>541</v>
      </c>
      <c r="C100" s="142">
        <v>1.22</v>
      </c>
      <c r="D100" s="142">
        <v>1.22</v>
      </c>
      <c r="E100" s="142">
        <v>1.22</v>
      </c>
      <c r="F100" s="142">
        <v>1.22</v>
      </c>
      <c r="G100" s="142">
        <v>1.22</v>
      </c>
      <c r="H100" s="142">
        <v>1.22</v>
      </c>
      <c r="I100" s="142">
        <v>1.22</v>
      </c>
      <c r="J100" s="142">
        <v>1.22</v>
      </c>
      <c r="K100" s="142">
        <v>1.22</v>
      </c>
      <c r="L100" s="142">
        <v>1.22</v>
      </c>
      <c r="M100" s="142">
        <v>1.22</v>
      </c>
      <c r="N100" s="142">
        <v>1.22</v>
      </c>
      <c r="O100" s="142">
        <v>1.22</v>
      </c>
      <c r="P100" s="142">
        <v>1.22</v>
      </c>
      <c r="Q100" s="142">
        <v>1.22</v>
      </c>
      <c r="R100" s="142">
        <v>1.22</v>
      </c>
      <c r="S100" s="142">
        <v>1.22</v>
      </c>
      <c r="T100" s="142">
        <v>1.22</v>
      </c>
      <c r="U100" s="142">
        <v>1.22</v>
      </c>
      <c r="V100" s="142">
        <v>1.22</v>
      </c>
      <c r="W100" s="142">
        <v>1.22</v>
      </c>
      <c r="X100" s="142">
        <v>1.22</v>
      </c>
    </row>
    <row r="101" spans="1:24" x14ac:dyDescent="0.5">
      <c r="A101" s="113" t="s">
        <v>224</v>
      </c>
      <c r="B101" s="113" t="s">
        <v>542</v>
      </c>
      <c r="C101" s="142">
        <v>1.71</v>
      </c>
      <c r="D101" s="142">
        <v>1.78</v>
      </c>
      <c r="E101" s="142">
        <v>1.78</v>
      </c>
      <c r="F101" s="142">
        <v>1.72</v>
      </c>
      <c r="G101" s="142">
        <v>1.78</v>
      </c>
      <c r="H101" s="142">
        <v>1.68</v>
      </c>
      <c r="I101" s="142">
        <v>1.78</v>
      </c>
      <c r="J101" s="142">
        <v>1.78</v>
      </c>
      <c r="K101" s="142">
        <v>1.68</v>
      </c>
      <c r="L101" s="142">
        <v>1.68</v>
      </c>
      <c r="M101" s="142">
        <v>1.72</v>
      </c>
      <c r="N101" s="142">
        <v>1.72</v>
      </c>
      <c r="O101" s="142">
        <v>1.72</v>
      </c>
      <c r="P101" s="142">
        <v>1.68</v>
      </c>
      <c r="Q101" s="142">
        <v>1.68</v>
      </c>
      <c r="R101" s="142">
        <v>1.72</v>
      </c>
      <c r="S101" s="142">
        <v>1.72</v>
      </c>
      <c r="T101" s="142">
        <v>1.78</v>
      </c>
      <c r="U101" s="142">
        <v>1.72</v>
      </c>
      <c r="V101" s="142">
        <v>1.72</v>
      </c>
      <c r="W101" s="142">
        <v>1.78</v>
      </c>
      <c r="X101" s="142">
        <v>1.78</v>
      </c>
    </row>
    <row r="102" spans="1:24" x14ac:dyDescent="0.5">
      <c r="A102" s="113" t="s">
        <v>225</v>
      </c>
      <c r="B102" s="113" t="s">
        <v>543</v>
      </c>
      <c r="C102" s="142">
        <v>1.8</v>
      </c>
      <c r="D102" s="142">
        <v>1.87</v>
      </c>
      <c r="E102" s="142">
        <v>1.87</v>
      </c>
      <c r="F102" s="142">
        <v>1.81</v>
      </c>
      <c r="G102" s="142">
        <v>1.87</v>
      </c>
      <c r="H102" s="142">
        <v>1.77</v>
      </c>
      <c r="I102" s="142">
        <v>1.87</v>
      </c>
      <c r="J102" s="142">
        <v>1.87</v>
      </c>
      <c r="K102" s="142">
        <v>1.77</v>
      </c>
      <c r="L102" s="142">
        <v>1.77</v>
      </c>
      <c r="M102" s="142">
        <v>1.81</v>
      </c>
      <c r="N102" s="142">
        <v>1.81</v>
      </c>
      <c r="O102" s="142">
        <v>1.81</v>
      </c>
      <c r="P102" s="142">
        <v>1.77</v>
      </c>
      <c r="Q102" s="142">
        <v>1.77</v>
      </c>
      <c r="R102" s="142">
        <v>1.81</v>
      </c>
      <c r="S102" s="142">
        <v>1.81</v>
      </c>
      <c r="T102" s="142">
        <v>1.87</v>
      </c>
      <c r="U102" s="142">
        <v>1.81</v>
      </c>
      <c r="V102" s="142">
        <v>1.81</v>
      </c>
      <c r="W102" s="142">
        <v>1.87</v>
      </c>
      <c r="X102" s="142">
        <v>1.87</v>
      </c>
    </row>
    <row r="103" spans="1:24" x14ac:dyDescent="0.5">
      <c r="A103" s="113" t="s">
        <v>226</v>
      </c>
      <c r="B103" s="113" t="s">
        <v>544</v>
      </c>
      <c r="C103" s="142">
        <v>1.83</v>
      </c>
      <c r="D103" s="142">
        <v>1.91</v>
      </c>
      <c r="E103" s="142">
        <v>1.91</v>
      </c>
      <c r="F103" s="142">
        <v>1.85</v>
      </c>
      <c r="G103" s="142">
        <v>1.91</v>
      </c>
      <c r="H103" s="142">
        <v>1.8</v>
      </c>
      <c r="I103" s="142">
        <v>1.91</v>
      </c>
      <c r="J103" s="142">
        <v>1.91</v>
      </c>
      <c r="K103" s="142">
        <v>1.8</v>
      </c>
      <c r="L103" s="142">
        <v>1.8</v>
      </c>
      <c r="M103" s="142">
        <v>1.85</v>
      </c>
      <c r="N103" s="142">
        <v>1.85</v>
      </c>
      <c r="O103" s="142">
        <v>1.85</v>
      </c>
      <c r="P103" s="142">
        <v>1.8</v>
      </c>
      <c r="Q103" s="142">
        <v>1.8</v>
      </c>
      <c r="R103" s="142">
        <v>1.85</v>
      </c>
      <c r="S103" s="142">
        <v>1.85</v>
      </c>
      <c r="T103" s="142">
        <v>1.91</v>
      </c>
      <c r="U103" s="142">
        <v>1.85</v>
      </c>
      <c r="V103" s="142">
        <v>1.85</v>
      </c>
      <c r="W103" s="142">
        <v>1.91</v>
      </c>
      <c r="X103" s="142">
        <v>1.91</v>
      </c>
    </row>
    <row r="104" spans="1:24" x14ac:dyDescent="0.5">
      <c r="A104" s="113" t="s">
        <v>227</v>
      </c>
      <c r="B104" s="113" t="s">
        <v>545</v>
      </c>
      <c r="C104" s="142">
        <v>1.55</v>
      </c>
      <c r="D104" s="142">
        <v>1.61</v>
      </c>
      <c r="E104" s="142">
        <v>1.61</v>
      </c>
      <c r="F104" s="142">
        <v>1.56</v>
      </c>
      <c r="G104" s="142">
        <v>1.61</v>
      </c>
      <c r="H104" s="142">
        <v>1.52</v>
      </c>
      <c r="I104" s="142">
        <v>1.61</v>
      </c>
      <c r="J104" s="142">
        <v>1.61</v>
      </c>
      <c r="K104" s="142">
        <v>1.52</v>
      </c>
      <c r="L104" s="142">
        <v>1.52</v>
      </c>
      <c r="M104" s="142">
        <v>1.56</v>
      </c>
      <c r="N104" s="142">
        <v>1.56</v>
      </c>
      <c r="O104" s="142">
        <v>1.56</v>
      </c>
      <c r="P104" s="142">
        <v>1.52</v>
      </c>
      <c r="Q104" s="142">
        <v>1.52</v>
      </c>
      <c r="R104" s="142">
        <v>1.56</v>
      </c>
      <c r="S104" s="142">
        <v>1.56</v>
      </c>
      <c r="T104" s="142">
        <v>1.61</v>
      </c>
      <c r="U104" s="142">
        <v>1.56</v>
      </c>
      <c r="V104" s="142">
        <v>1.56</v>
      </c>
      <c r="W104" s="142">
        <v>1.61</v>
      </c>
      <c r="X104" s="142">
        <v>1.61</v>
      </c>
    </row>
    <row r="105" spans="1:24" x14ac:dyDescent="0.5">
      <c r="A105" s="113" t="s">
        <v>228</v>
      </c>
      <c r="B105" s="113" t="s">
        <v>546</v>
      </c>
      <c r="C105" s="142">
        <v>1.62</v>
      </c>
      <c r="D105" s="142">
        <v>1.68</v>
      </c>
      <c r="E105" s="142">
        <v>1.68</v>
      </c>
      <c r="F105" s="142">
        <v>1.63</v>
      </c>
      <c r="G105" s="142">
        <v>1.68</v>
      </c>
      <c r="H105" s="142">
        <v>1.59</v>
      </c>
      <c r="I105" s="142">
        <v>1.68</v>
      </c>
      <c r="J105" s="142">
        <v>1.68</v>
      </c>
      <c r="K105" s="142">
        <v>1.59</v>
      </c>
      <c r="L105" s="142">
        <v>1.59</v>
      </c>
      <c r="M105" s="142">
        <v>1.63</v>
      </c>
      <c r="N105" s="142">
        <v>1.63</v>
      </c>
      <c r="O105" s="142">
        <v>1.63</v>
      </c>
      <c r="P105" s="142">
        <v>1.59</v>
      </c>
      <c r="Q105" s="142">
        <v>1.59</v>
      </c>
      <c r="R105" s="142">
        <v>1.63</v>
      </c>
      <c r="S105" s="142">
        <v>1.63</v>
      </c>
      <c r="T105" s="142">
        <v>1.68</v>
      </c>
      <c r="U105" s="142">
        <v>1.63</v>
      </c>
      <c r="V105" s="142">
        <v>1.63</v>
      </c>
      <c r="W105" s="142">
        <v>1.68</v>
      </c>
      <c r="X105" s="142">
        <v>1.68</v>
      </c>
    </row>
    <row r="106" spans="1:24" x14ac:dyDescent="0.5">
      <c r="A106" s="113" t="s">
        <v>229</v>
      </c>
      <c r="B106" s="113" t="s">
        <v>547</v>
      </c>
      <c r="C106" s="142">
        <v>1.68</v>
      </c>
      <c r="D106" s="142">
        <v>1.75</v>
      </c>
      <c r="E106" s="142">
        <v>1.75</v>
      </c>
      <c r="F106" s="142">
        <v>1.69</v>
      </c>
      <c r="G106" s="142">
        <v>1.75</v>
      </c>
      <c r="H106" s="142">
        <v>1.65</v>
      </c>
      <c r="I106" s="142">
        <v>1.75</v>
      </c>
      <c r="J106" s="142">
        <v>1.75</v>
      </c>
      <c r="K106" s="142">
        <v>1.65</v>
      </c>
      <c r="L106" s="142">
        <v>1.65</v>
      </c>
      <c r="M106" s="142">
        <v>1.69</v>
      </c>
      <c r="N106" s="142">
        <v>1.69</v>
      </c>
      <c r="O106" s="142">
        <v>1.69</v>
      </c>
      <c r="P106" s="142">
        <v>1.65</v>
      </c>
      <c r="Q106" s="142">
        <v>1.65</v>
      </c>
      <c r="R106" s="142">
        <v>1.69</v>
      </c>
      <c r="S106" s="142">
        <v>1.69</v>
      </c>
      <c r="T106" s="142">
        <v>1.75</v>
      </c>
      <c r="U106" s="142">
        <v>1.69</v>
      </c>
      <c r="V106" s="142">
        <v>1.69</v>
      </c>
      <c r="W106" s="142">
        <v>1.75</v>
      </c>
      <c r="X106" s="142">
        <v>1.75</v>
      </c>
    </row>
    <row r="107" spans="1:24" x14ac:dyDescent="0.5">
      <c r="A107" s="113" t="s">
        <v>230</v>
      </c>
      <c r="B107" s="113" t="s">
        <v>548</v>
      </c>
      <c r="C107" s="142">
        <v>1.71</v>
      </c>
      <c r="D107" s="142">
        <v>1.78</v>
      </c>
      <c r="E107" s="142">
        <v>1.78</v>
      </c>
      <c r="F107" s="142">
        <v>1.72</v>
      </c>
      <c r="G107" s="142">
        <v>1.78</v>
      </c>
      <c r="H107" s="142">
        <v>1.68</v>
      </c>
      <c r="I107" s="142">
        <v>1.78</v>
      </c>
      <c r="J107" s="142">
        <v>1.78</v>
      </c>
      <c r="K107" s="142">
        <v>1.68</v>
      </c>
      <c r="L107" s="142">
        <v>1.68</v>
      </c>
      <c r="M107" s="142">
        <v>1.72</v>
      </c>
      <c r="N107" s="142">
        <v>1.72</v>
      </c>
      <c r="O107" s="142">
        <v>1.72</v>
      </c>
      <c r="P107" s="142">
        <v>1.68</v>
      </c>
      <c r="Q107" s="142">
        <v>1.68</v>
      </c>
      <c r="R107" s="142">
        <v>1.72</v>
      </c>
      <c r="S107" s="142">
        <v>1.72</v>
      </c>
      <c r="T107" s="142">
        <v>1.78</v>
      </c>
      <c r="U107" s="142">
        <v>1.72</v>
      </c>
      <c r="V107" s="142">
        <v>1.72</v>
      </c>
      <c r="W107" s="142">
        <v>1.78</v>
      </c>
      <c r="X107" s="142">
        <v>1.78</v>
      </c>
    </row>
    <row r="108" spans="1:24" x14ac:dyDescent="0.5">
      <c r="A108" s="113" t="s">
        <v>231</v>
      </c>
      <c r="B108" s="113" t="s">
        <v>549</v>
      </c>
      <c r="C108" s="142">
        <v>1.8</v>
      </c>
      <c r="D108" s="142">
        <v>1.87</v>
      </c>
      <c r="E108" s="142">
        <v>1.87</v>
      </c>
      <c r="F108" s="142">
        <v>1.81</v>
      </c>
      <c r="G108" s="142">
        <v>1.87</v>
      </c>
      <c r="H108" s="142">
        <v>1.77</v>
      </c>
      <c r="I108" s="142">
        <v>1.87</v>
      </c>
      <c r="J108" s="142">
        <v>1.87</v>
      </c>
      <c r="K108" s="142">
        <v>1.77</v>
      </c>
      <c r="L108" s="142">
        <v>1.77</v>
      </c>
      <c r="M108" s="142">
        <v>1.81</v>
      </c>
      <c r="N108" s="142">
        <v>1.81</v>
      </c>
      <c r="O108" s="142">
        <v>1.81</v>
      </c>
      <c r="P108" s="142">
        <v>1.77</v>
      </c>
      <c r="Q108" s="142">
        <v>1.77</v>
      </c>
      <c r="R108" s="142">
        <v>1.81</v>
      </c>
      <c r="S108" s="142">
        <v>1.81</v>
      </c>
      <c r="T108" s="142">
        <v>1.87</v>
      </c>
      <c r="U108" s="142">
        <v>1.81</v>
      </c>
      <c r="V108" s="142">
        <v>1.81</v>
      </c>
      <c r="W108" s="142">
        <v>1.87</v>
      </c>
      <c r="X108" s="142">
        <v>1.87</v>
      </c>
    </row>
    <row r="109" spans="1:24" x14ac:dyDescent="0.5">
      <c r="A109" s="113" t="s">
        <v>232</v>
      </c>
      <c r="B109" s="113" t="s">
        <v>550</v>
      </c>
      <c r="C109" s="142">
        <v>1.83</v>
      </c>
      <c r="D109" s="142">
        <v>1.91</v>
      </c>
      <c r="E109" s="142">
        <v>1.91</v>
      </c>
      <c r="F109" s="142">
        <v>1.85</v>
      </c>
      <c r="G109" s="142">
        <v>1.91</v>
      </c>
      <c r="H109" s="142">
        <v>1.8</v>
      </c>
      <c r="I109" s="142">
        <v>1.91</v>
      </c>
      <c r="J109" s="142">
        <v>1.91</v>
      </c>
      <c r="K109" s="142">
        <v>1.8</v>
      </c>
      <c r="L109" s="142">
        <v>1.8</v>
      </c>
      <c r="M109" s="142">
        <v>1.85</v>
      </c>
      <c r="N109" s="142">
        <v>1.85</v>
      </c>
      <c r="O109" s="142">
        <v>1.85</v>
      </c>
      <c r="P109" s="142">
        <v>1.8</v>
      </c>
      <c r="Q109" s="142">
        <v>1.8</v>
      </c>
      <c r="R109" s="142">
        <v>1.85</v>
      </c>
      <c r="S109" s="142">
        <v>1.85</v>
      </c>
      <c r="T109" s="142">
        <v>1.91</v>
      </c>
      <c r="U109" s="142">
        <v>1.85</v>
      </c>
      <c r="V109" s="142">
        <v>1.85</v>
      </c>
      <c r="W109" s="142">
        <v>1.91</v>
      </c>
      <c r="X109" s="142">
        <v>1.91</v>
      </c>
    </row>
    <row r="110" spans="1:24" x14ac:dyDescent="0.5">
      <c r="A110" s="113" t="s">
        <v>233</v>
      </c>
      <c r="B110" s="113" t="s">
        <v>551</v>
      </c>
      <c r="C110" s="142">
        <v>1.55</v>
      </c>
      <c r="D110" s="142">
        <v>1.61</v>
      </c>
      <c r="E110" s="142">
        <v>1.61</v>
      </c>
      <c r="F110" s="142">
        <v>1.56</v>
      </c>
      <c r="G110" s="142">
        <v>1.61</v>
      </c>
      <c r="H110" s="142">
        <v>1.52</v>
      </c>
      <c r="I110" s="142">
        <v>1.61</v>
      </c>
      <c r="J110" s="142">
        <v>1.61</v>
      </c>
      <c r="K110" s="142">
        <v>1.52</v>
      </c>
      <c r="L110" s="142">
        <v>1.52</v>
      </c>
      <c r="M110" s="142">
        <v>1.56</v>
      </c>
      <c r="N110" s="142">
        <v>1.56</v>
      </c>
      <c r="O110" s="142">
        <v>1.56</v>
      </c>
      <c r="P110" s="142">
        <v>1.52</v>
      </c>
      <c r="Q110" s="142">
        <v>1.52</v>
      </c>
      <c r="R110" s="142">
        <v>1.56</v>
      </c>
      <c r="S110" s="142">
        <v>1.56</v>
      </c>
      <c r="T110" s="142">
        <v>1.61</v>
      </c>
      <c r="U110" s="142">
        <v>1.56</v>
      </c>
      <c r="V110" s="142">
        <v>1.56</v>
      </c>
      <c r="W110" s="142">
        <v>1.61</v>
      </c>
      <c r="X110" s="142">
        <v>1.61</v>
      </c>
    </row>
    <row r="111" spans="1:24" x14ac:dyDescent="0.5">
      <c r="A111" s="113" t="s">
        <v>234</v>
      </c>
      <c r="B111" s="113" t="s">
        <v>552</v>
      </c>
      <c r="C111" s="142">
        <v>1.62</v>
      </c>
      <c r="D111" s="142">
        <v>1.68</v>
      </c>
      <c r="E111" s="142">
        <v>1.68</v>
      </c>
      <c r="F111" s="142">
        <v>1.63</v>
      </c>
      <c r="G111" s="142">
        <v>1.68</v>
      </c>
      <c r="H111" s="142">
        <v>1.59</v>
      </c>
      <c r="I111" s="142">
        <v>1.68</v>
      </c>
      <c r="J111" s="142">
        <v>1.68</v>
      </c>
      <c r="K111" s="142">
        <v>1.59</v>
      </c>
      <c r="L111" s="142">
        <v>1.59</v>
      </c>
      <c r="M111" s="142">
        <v>1.63</v>
      </c>
      <c r="N111" s="142">
        <v>1.63</v>
      </c>
      <c r="O111" s="142">
        <v>1.63</v>
      </c>
      <c r="P111" s="142">
        <v>1.59</v>
      </c>
      <c r="Q111" s="142">
        <v>1.59</v>
      </c>
      <c r="R111" s="142">
        <v>1.63</v>
      </c>
      <c r="S111" s="142">
        <v>1.63</v>
      </c>
      <c r="T111" s="142">
        <v>1.68</v>
      </c>
      <c r="U111" s="142">
        <v>1.63</v>
      </c>
      <c r="V111" s="142">
        <v>1.63</v>
      </c>
      <c r="W111" s="142">
        <v>1.68</v>
      </c>
      <c r="X111" s="142">
        <v>1.68</v>
      </c>
    </row>
    <row r="112" spans="1:24" x14ac:dyDescent="0.5">
      <c r="A112" s="113" t="s">
        <v>235</v>
      </c>
      <c r="B112" s="113" t="s">
        <v>553</v>
      </c>
      <c r="C112" s="142">
        <v>1.68</v>
      </c>
      <c r="D112" s="142">
        <v>1.75</v>
      </c>
      <c r="E112" s="142">
        <v>1.75</v>
      </c>
      <c r="F112" s="142">
        <v>1.69</v>
      </c>
      <c r="G112" s="142">
        <v>1.75</v>
      </c>
      <c r="H112" s="142">
        <v>1.65</v>
      </c>
      <c r="I112" s="142">
        <v>1.75</v>
      </c>
      <c r="J112" s="142">
        <v>1.75</v>
      </c>
      <c r="K112" s="142">
        <v>1.65</v>
      </c>
      <c r="L112" s="142">
        <v>1.65</v>
      </c>
      <c r="M112" s="142">
        <v>1.69</v>
      </c>
      <c r="N112" s="142">
        <v>1.69</v>
      </c>
      <c r="O112" s="142">
        <v>1.69</v>
      </c>
      <c r="P112" s="142">
        <v>1.65</v>
      </c>
      <c r="Q112" s="142">
        <v>1.65</v>
      </c>
      <c r="R112" s="142">
        <v>1.69</v>
      </c>
      <c r="S112" s="142">
        <v>1.69</v>
      </c>
      <c r="T112" s="142">
        <v>1.75</v>
      </c>
      <c r="U112" s="142">
        <v>1.69</v>
      </c>
      <c r="V112" s="142">
        <v>1.69</v>
      </c>
      <c r="W112" s="142">
        <v>1.75</v>
      </c>
      <c r="X112" s="142">
        <v>1.75</v>
      </c>
    </row>
    <row r="113" spans="1:24" x14ac:dyDescent="0.5">
      <c r="A113" s="113" t="s">
        <v>236</v>
      </c>
      <c r="B113" s="113" t="s">
        <v>554</v>
      </c>
      <c r="C113" s="142">
        <v>1.55</v>
      </c>
      <c r="D113" s="142">
        <v>1.61</v>
      </c>
      <c r="E113" s="142">
        <v>1.61</v>
      </c>
      <c r="F113" s="142">
        <v>1.56</v>
      </c>
      <c r="G113" s="142">
        <v>1.61</v>
      </c>
      <c r="H113" s="142">
        <v>1.52</v>
      </c>
      <c r="I113" s="142">
        <v>1.61</v>
      </c>
      <c r="J113" s="142">
        <v>1.61</v>
      </c>
      <c r="K113" s="142">
        <v>1.52</v>
      </c>
      <c r="L113" s="142">
        <v>1.52</v>
      </c>
      <c r="M113" s="142">
        <v>1.56</v>
      </c>
      <c r="N113" s="142">
        <v>1.56</v>
      </c>
      <c r="O113" s="142">
        <v>1.56</v>
      </c>
      <c r="P113" s="142">
        <v>1.52</v>
      </c>
      <c r="Q113" s="142">
        <v>1.52</v>
      </c>
      <c r="R113" s="142">
        <v>1.56</v>
      </c>
      <c r="S113" s="142">
        <v>1.56</v>
      </c>
      <c r="T113" s="142">
        <v>1.61</v>
      </c>
      <c r="U113" s="142">
        <v>1.56</v>
      </c>
      <c r="V113" s="142">
        <v>1.56</v>
      </c>
      <c r="W113" s="142">
        <v>1.61</v>
      </c>
      <c r="X113" s="142">
        <v>1.61</v>
      </c>
    </row>
    <row r="114" spans="1:24" x14ac:dyDescent="0.5">
      <c r="A114" s="113" t="s">
        <v>237</v>
      </c>
      <c r="B114" s="113" t="s">
        <v>555</v>
      </c>
      <c r="C114" s="142">
        <v>1.62</v>
      </c>
      <c r="D114" s="142">
        <v>1.68</v>
      </c>
      <c r="E114" s="142">
        <v>1.68</v>
      </c>
      <c r="F114" s="142">
        <v>1.63</v>
      </c>
      <c r="G114" s="142">
        <v>1.68</v>
      </c>
      <c r="H114" s="142">
        <v>1.59</v>
      </c>
      <c r="I114" s="142">
        <v>1.68</v>
      </c>
      <c r="J114" s="142">
        <v>1.68</v>
      </c>
      <c r="K114" s="142">
        <v>1.59</v>
      </c>
      <c r="L114" s="142">
        <v>1.59</v>
      </c>
      <c r="M114" s="142">
        <v>1.63</v>
      </c>
      <c r="N114" s="142">
        <v>1.63</v>
      </c>
      <c r="O114" s="142">
        <v>1.63</v>
      </c>
      <c r="P114" s="142">
        <v>1.59</v>
      </c>
      <c r="Q114" s="142">
        <v>1.59</v>
      </c>
      <c r="R114" s="142">
        <v>1.63</v>
      </c>
      <c r="S114" s="142">
        <v>1.63</v>
      </c>
      <c r="T114" s="142">
        <v>1.68</v>
      </c>
      <c r="U114" s="142">
        <v>1.63</v>
      </c>
      <c r="V114" s="142">
        <v>1.63</v>
      </c>
      <c r="W114" s="142">
        <v>1.68</v>
      </c>
      <c r="X114" s="142">
        <v>1.68</v>
      </c>
    </row>
    <row r="115" spans="1:24" x14ac:dyDescent="0.5">
      <c r="A115" s="113" t="s">
        <v>238</v>
      </c>
      <c r="B115" s="113" t="s">
        <v>556</v>
      </c>
      <c r="C115" s="142">
        <v>1.68</v>
      </c>
      <c r="D115" s="142">
        <v>1.75</v>
      </c>
      <c r="E115" s="142">
        <v>1.75</v>
      </c>
      <c r="F115" s="142">
        <v>1.69</v>
      </c>
      <c r="G115" s="142">
        <v>1.75</v>
      </c>
      <c r="H115" s="142">
        <v>1.65</v>
      </c>
      <c r="I115" s="142">
        <v>1.75</v>
      </c>
      <c r="J115" s="142">
        <v>1.75</v>
      </c>
      <c r="K115" s="142">
        <v>1.65</v>
      </c>
      <c r="L115" s="142">
        <v>1.65</v>
      </c>
      <c r="M115" s="142">
        <v>1.69</v>
      </c>
      <c r="N115" s="142">
        <v>1.69</v>
      </c>
      <c r="O115" s="142">
        <v>1.69</v>
      </c>
      <c r="P115" s="142">
        <v>1.65</v>
      </c>
      <c r="Q115" s="142">
        <v>1.65</v>
      </c>
      <c r="R115" s="142">
        <v>1.69</v>
      </c>
      <c r="S115" s="142">
        <v>1.69</v>
      </c>
      <c r="T115" s="142">
        <v>1.75</v>
      </c>
      <c r="U115" s="142">
        <v>1.69</v>
      </c>
      <c r="V115" s="142">
        <v>1.69</v>
      </c>
      <c r="W115" s="142">
        <v>1.75</v>
      </c>
      <c r="X115" s="142">
        <v>1.75</v>
      </c>
    </row>
    <row r="116" spans="1:24" x14ac:dyDescent="0.5">
      <c r="A116" s="113" t="s">
        <v>239</v>
      </c>
      <c r="B116" s="113" t="s">
        <v>557</v>
      </c>
      <c r="C116" s="142">
        <v>1.58</v>
      </c>
      <c r="D116" s="142">
        <v>1.64</v>
      </c>
      <c r="E116" s="142">
        <v>1.64</v>
      </c>
      <c r="F116" s="142">
        <v>1.59</v>
      </c>
      <c r="G116" s="142">
        <v>1.64</v>
      </c>
      <c r="H116" s="142">
        <v>1.55</v>
      </c>
      <c r="I116" s="142">
        <v>1.64</v>
      </c>
      <c r="J116" s="142">
        <v>1.64</v>
      </c>
      <c r="K116" s="142">
        <v>1.55</v>
      </c>
      <c r="L116" s="142">
        <v>1.55</v>
      </c>
      <c r="M116" s="142">
        <v>1.59</v>
      </c>
      <c r="N116" s="142">
        <v>1.59</v>
      </c>
      <c r="O116" s="142">
        <v>1.59</v>
      </c>
      <c r="P116" s="142">
        <v>1.55</v>
      </c>
      <c r="Q116" s="142">
        <v>1.55</v>
      </c>
      <c r="R116" s="142">
        <v>1.59</v>
      </c>
      <c r="S116" s="142">
        <v>1.59</v>
      </c>
      <c r="T116" s="142">
        <v>1.64</v>
      </c>
      <c r="U116" s="142">
        <v>1.59</v>
      </c>
      <c r="V116" s="142">
        <v>1.59</v>
      </c>
      <c r="W116" s="142">
        <v>1.64</v>
      </c>
      <c r="X116" s="142">
        <v>1.64</v>
      </c>
    </row>
    <row r="117" spans="1:24" x14ac:dyDescent="0.5">
      <c r="A117" s="113" t="s">
        <v>240</v>
      </c>
      <c r="B117" s="113" t="s">
        <v>558</v>
      </c>
      <c r="C117" s="142">
        <v>1.65</v>
      </c>
      <c r="D117" s="142">
        <v>1.72</v>
      </c>
      <c r="E117" s="142">
        <v>1.72</v>
      </c>
      <c r="F117" s="142">
        <v>1.66</v>
      </c>
      <c r="G117" s="142">
        <v>1.72</v>
      </c>
      <c r="H117" s="142">
        <v>1.62</v>
      </c>
      <c r="I117" s="142">
        <v>1.72</v>
      </c>
      <c r="J117" s="142">
        <v>1.72</v>
      </c>
      <c r="K117" s="142">
        <v>1.62</v>
      </c>
      <c r="L117" s="142">
        <v>1.62</v>
      </c>
      <c r="M117" s="142">
        <v>1.66</v>
      </c>
      <c r="N117" s="142">
        <v>1.66</v>
      </c>
      <c r="O117" s="142">
        <v>1.66</v>
      </c>
      <c r="P117" s="142">
        <v>1.62</v>
      </c>
      <c r="Q117" s="142">
        <v>1.62</v>
      </c>
      <c r="R117" s="142">
        <v>1.66</v>
      </c>
      <c r="S117" s="142">
        <v>1.66</v>
      </c>
      <c r="T117" s="142">
        <v>1.72</v>
      </c>
      <c r="U117" s="142">
        <v>1.66</v>
      </c>
      <c r="V117" s="142">
        <v>1.66</v>
      </c>
      <c r="W117" s="142">
        <v>1.72</v>
      </c>
      <c r="X117" s="142">
        <v>1.72</v>
      </c>
    </row>
    <row r="118" spans="1:24" x14ac:dyDescent="0.5">
      <c r="A118" s="113" t="s">
        <v>241</v>
      </c>
      <c r="B118" s="113" t="s">
        <v>559</v>
      </c>
      <c r="C118" s="142">
        <v>1.71</v>
      </c>
      <c r="D118" s="142">
        <v>1.78</v>
      </c>
      <c r="E118" s="142">
        <v>1.78</v>
      </c>
      <c r="F118" s="142">
        <v>1.73</v>
      </c>
      <c r="G118" s="142">
        <v>1.78</v>
      </c>
      <c r="H118" s="142">
        <v>1.69</v>
      </c>
      <c r="I118" s="142">
        <v>1.78</v>
      </c>
      <c r="J118" s="142">
        <v>1.78</v>
      </c>
      <c r="K118" s="142">
        <v>1.69</v>
      </c>
      <c r="L118" s="142">
        <v>1.69</v>
      </c>
      <c r="M118" s="142">
        <v>1.73</v>
      </c>
      <c r="N118" s="142">
        <v>1.73</v>
      </c>
      <c r="O118" s="142">
        <v>1.73</v>
      </c>
      <c r="P118" s="142">
        <v>1.69</v>
      </c>
      <c r="Q118" s="142">
        <v>1.69</v>
      </c>
      <c r="R118" s="142">
        <v>1.73</v>
      </c>
      <c r="S118" s="142">
        <v>1.73</v>
      </c>
      <c r="T118" s="142">
        <v>1.78</v>
      </c>
      <c r="U118" s="142">
        <v>1.73</v>
      </c>
      <c r="V118" s="142">
        <v>1.73</v>
      </c>
      <c r="W118" s="142">
        <v>1.78</v>
      </c>
      <c r="X118" s="142">
        <v>1.78</v>
      </c>
    </row>
    <row r="119" spans="1:24" x14ac:dyDescent="0.5">
      <c r="A119" s="113" t="s">
        <v>242</v>
      </c>
      <c r="B119" s="113" t="s">
        <v>560</v>
      </c>
      <c r="C119" s="142">
        <v>1.71</v>
      </c>
      <c r="D119" s="142">
        <v>1.78</v>
      </c>
      <c r="E119" s="142">
        <v>1.78</v>
      </c>
      <c r="F119" s="142">
        <v>1.72</v>
      </c>
      <c r="G119" s="142">
        <v>1.78</v>
      </c>
      <c r="H119" s="142">
        <v>1.68</v>
      </c>
      <c r="I119" s="142">
        <v>1.78</v>
      </c>
      <c r="J119" s="142">
        <v>1.78</v>
      </c>
      <c r="K119" s="142">
        <v>1.68</v>
      </c>
      <c r="L119" s="142">
        <v>1.68</v>
      </c>
      <c r="M119" s="142">
        <v>1.72</v>
      </c>
      <c r="N119" s="142">
        <v>1.72</v>
      </c>
      <c r="O119" s="142">
        <v>1.72</v>
      </c>
      <c r="P119" s="142">
        <v>1.68</v>
      </c>
      <c r="Q119" s="142">
        <v>1.68</v>
      </c>
      <c r="R119" s="142">
        <v>1.72</v>
      </c>
      <c r="S119" s="142">
        <v>1.72</v>
      </c>
      <c r="T119" s="142">
        <v>1.78</v>
      </c>
      <c r="U119" s="142">
        <v>1.72</v>
      </c>
      <c r="V119" s="142">
        <v>1.72</v>
      </c>
      <c r="W119" s="142">
        <v>1.78</v>
      </c>
      <c r="X119" s="142">
        <v>1.78</v>
      </c>
    </row>
    <row r="120" spans="1:24" x14ac:dyDescent="0.5">
      <c r="A120" s="113" t="s">
        <v>243</v>
      </c>
      <c r="B120" s="113" t="s">
        <v>561</v>
      </c>
      <c r="C120" s="142">
        <v>1.8</v>
      </c>
      <c r="D120" s="142">
        <v>1.87</v>
      </c>
      <c r="E120" s="142">
        <v>1.87</v>
      </c>
      <c r="F120" s="142">
        <v>1.81</v>
      </c>
      <c r="G120" s="142">
        <v>1.87</v>
      </c>
      <c r="H120" s="142">
        <v>1.77</v>
      </c>
      <c r="I120" s="142">
        <v>1.87</v>
      </c>
      <c r="J120" s="142">
        <v>1.87</v>
      </c>
      <c r="K120" s="142">
        <v>1.77</v>
      </c>
      <c r="L120" s="142">
        <v>1.77</v>
      </c>
      <c r="M120" s="142">
        <v>1.81</v>
      </c>
      <c r="N120" s="142">
        <v>1.81</v>
      </c>
      <c r="O120" s="142">
        <v>1.81</v>
      </c>
      <c r="P120" s="142">
        <v>1.77</v>
      </c>
      <c r="Q120" s="142">
        <v>1.77</v>
      </c>
      <c r="R120" s="142">
        <v>1.81</v>
      </c>
      <c r="S120" s="142">
        <v>1.81</v>
      </c>
      <c r="T120" s="142">
        <v>1.87</v>
      </c>
      <c r="U120" s="142">
        <v>1.81</v>
      </c>
      <c r="V120" s="142">
        <v>1.81</v>
      </c>
      <c r="W120" s="142">
        <v>1.87</v>
      </c>
      <c r="X120" s="142">
        <v>1.87</v>
      </c>
    </row>
    <row r="121" spans="1:24" x14ac:dyDescent="0.5">
      <c r="A121" s="113" t="s">
        <v>244</v>
      </c>
      <c r="B121" s="113" t="s">
        <v>562</v>
      </c>
      <c r="C121" s="142">
        <v>1.83</v>
      </c>
      <c r="D121" s="142">
        <v>1.91</v>
      </c>
      <c r="E121" s="142">
        <v>1.91</v>
      </c>
      <c r="F121" s="142">
        <v>1.85</v>
      </c>
      <c r="G121" s="142">
        <v>1.91</v>
      </c>
      <c r="H121" s="142">
        <v>1.8</v>
      </c>
      <c r="I121" s="142">
        <v>1.91</v>
      </c>
      <c r="J121" s="142">
        <v>1.91</v>
      </c>
      <c r="K121" s="142">
        <v>1.8</v>
      </c>
      <c r="L121" s="142">
        <v>1.8</v>
      </c>
      <c r="M121" s="142">
        <v>1.85</v>
      </c>
      <c r="N121" s="142">
        <v>1.85</v>
      </c>
      <c r="O121" s="142">
        <v>1.85</v>
      </c>
      <c r="P121" s="142">
        <v>1.8</v>
      </c>
      <c r="Q121" s="142">
        <v>1.8</v>
      </c>
      <c r="R121" s="142">
        <v>1.85</v>
      </c>
      <c r="S121" s="142">
        <v>1.85</v>
      </c>
      <c r="T121" s="142">
        <v>1.91</v>
      </c>
      <c r="U121" s="142">
        <v>1.85</v>
      </c>
      <c r="V121" s="142">
        <v>1.85</v>
      </c>
      <c r="W121" s="142">
        <v>1.91</v>
      </c>
      <c r="X121" s="142">
        <v>1.91</v>
      </c>
    </row>
    <row r="122" spans="1:24" x14ac:dyDescent="0.5">
      <c r="A122" s="113" t="s">
        <v>245</v>
      </c>
      <c r="B122" s="113" t="s">
        <v>563</v>
      </c>
      <c r="C122" s="142">
        <v>1.71</v>
      </c>
      <c r="D122" s="142">
        <v>1.78</v>
      </c>
      <c r="E122" s="142">
        <v>1.78</v>
      </c>
      <c r="F122" s="142">
        <v>1.72</v>
      </c>
      <c r="G122" s="142">
        <v>1.78</v>
      </c>
      <c r="H122" s="142">
        <v>1.68</v>
      </c>
      <c r="I122" s="142">
        <v>1.78</v>
      </c>
      <c r="J122" s="142">
        <v>1.78</v>
      </c>
      <c r="K122" s="142">
        <v>1.68</v>
      </c>
      <c r="L122" s="142">
        <v>1.68</v>
      </c>
      <c r="M122" s="142">
        <v>1.72</v>
      </c>
      <c r="N122" s="142">
        <v>1.72</v>
      </c>
      <c r="O122" s="142">
        <v>1.72</v>
      </c>
      <c r="P122" s="142">
        <v>1.68</v>
      </c>
      <c r="Q122" s="142">
        <v>1.68</v>
      </c>
      <c r="R122" s="142">
        <v>1.72</v>
      </c>
      <c r="S122" s="142">
        <v>1.72</v>
      </c>
      <c r="T122" s="142">
        <v>1.78</v>
      </c>
      <c r="U122" s="142">
        <v>1.72</v>
      </c>
      <c r="V122" s="142">
        <v>1.72</v>
      </c>
      <c r="W122" s="142">
        <v>1.78</v>
      </c>
      <c r="X122" s="142">
        <v>1.78</v>
      </c>
    </row>
    <row r="123" spans="1:24" x14ac:dyDescent="0.5">
      <c r="A123" s="113" t="s">
        <v>246</v>
      </c>
      <c r="B123" s="113" t="s">
        <v>564</v>
      </c>
      <c r="C123" s="142">
        <v>1.8</v>
      </c>
      <c r="D123" s="142">
        <v>1.87</v>
      </c>
      <c r="E123" s="142">
        <v>1.87</v>
      </c>
      <c r="F123" s="142">
        <v>1.81</v>
      </c>
      <c r="G123" s="142">
        <v>1.87</v>
      </c>
      <c r="H123" s="142">
        <v>1.77</v>
      </c>
      <c r="I123" s="142">
        <v>1.87</v>
      </c>
      <c r="J123" s="142">
        <v>1.87</v>
      </c>
      <c r="K123" s="142">
        <v>1.77</v>
      </c>
      <c r="L123" s="142">
        <v>1.77</v>
      </c>
      <c r="M123" s="142">
        <v>1.81</v>
      </c>
      <c r="N123" s="142">
        <v>1.81</v>
      </c>
      <c r="O123" s="142">
        <v>1.81</v>
      </c>
      <c r="P123" s="142">
        <v>1.77</v>
      </c>
      <c r="Q123" s="142">
        <v>1.77</v>
      </c>
      <c r="R123" s="142">
        <v>1.81</v>
      </c>
      <c r="S123" s="142">
        <v>1.81</v>
      </c>
      <c r="T123" s="142">
        <v>1.87</v>
      </c>
      <c r="U123" s="142">
        <v>1.81</v>
      </c>
      <c r="V123" s="142">
        <v>1.81</v>
      </c>
      <c r="W123" s="142">
        <v>1.87</v>
      </c>
      <c r="X123" s="142">
        <v>1.87</v>
      </c>
    </row>
    <row r="124" spans="1:24" x14ac:dyDescent="0.5">
      <c r="A124" s="113" t="s">
        <v>247</v>
      </c>
      <c r="B124" s="113" t="s">
        <v>565</v>
      </c>
      <c r="C124" s="142">
        <v>1.83</v>
      </c>
      <c r="D124" s="142">
        <v>1.91</v>
      </c>
      <c r="E124" s="142">
        <v>1.91</v>
      </c>
      <c r="F124" s="142">
        <v>1.85</v>
      </c>
      <c r="G124" s="142">
        <v>1.91</v>
      </c>
      <c r="H124" s="142">
        <v>1.8</v>
      </c>
      <c r="I124" s="142">
        <v>1.91</v>
      </c>
      <c r="J124" s="142">
        <v>1.91</v>
      </c>
      <c r="K124" s="142">
        <v>1.8</v>
      </c>
      <c r="L124" s="142">
        <v>1.8</v>
      </c>
      <c r="M124" s="142">
        <v>1.85</v>
      </c>
      <c r="N124" s="142">
        <v>1.85</v>
      </c>
      <c r="O124" s="142">
        <v>1.85</v>
      </c>
      <c r="P124" s="142">
        <v>1.8</v>
      </c>
      <c r="Q124" s="142">
        <v>1.8</v>
      </c>
      <c r="R124" s="142">
        <v>1.85</v>
      </c>
      <c r="S124" s="142">
        <v>1.85</v>
      </c>
      <c r="T124" s="142">
        <v>1.91</v>
      </c>
      <c r="U124" s="142">
        <v>1.85</v>
      </c>
      <c r="V124" s="142">
        <v>1.85</v>
      </c>
      <c r="W124" s="142">
        <v>1.91</v>
      </c>
      <c r="X124" s="142">
        <v>1.91</v>
      </c>
    </row>
    <row r="125" spans="1:24" x14ac:dyDescent="0.5">
      <c r="A125" s="113" t="s">
        <v>248</v>
      </c>
      <c r="B125" s="113" t="s">
        <v>566</v>
      </c>
      <c r="C125" s="142">
        <v>1.54</v>
      </c>
      <c r="D125" s="142">
        <v>1.6</v>
      </c>
      <c r="E125" s="142">
        <v>1.6</v>
      </c>
      <c r="F125" s="142">
        <v>1.55</v>
      </c>
      <c r="G125" s="142">
        <v>1.6</v>
      </c>
      <c r="H125" s="142">
        <v>1.52</v>
      </c>
      <c r="I125" s="142">
        <v>1.6</v>
      </c>
      <c r="J125" s="142">
        <v>1.6</v>
      </c>
      <c r="K125" s="142">
        <v>1.52</v>
      </c>
      <c r="L125" s="142">
        <v>1.52</v>
      </c>
      <c r="M125" s="142">
        <v>1.55</v>
      </c>
      <c r="N125" s="142">
        <v>1.55</v>
      </c>
      <c r="O125" s="142">
        <v>1.55</v>
      </c>
      <c r="P125" s="142">
        <v>1.52</v>
      </c>
      <c r="Q125" s="142">
        <v>1.52</v>
      </c>
      <c r="R125" s="142">
        <v>1.55</v>
      </c>
      <c r="S125" s="142">
        <v>1.55</v>
      </c>
      <c r="T125" s="142">
        <v>1.6</v>
      </c>
      <c r="U125" s="142">
        <v>1.55</v>
      </c>
      <c r="V125" s="142">
        <v>1.55</v>
      </c>
      <c r="W125" s="142">
        <v>1.6</v>
      </c>
      <c r="X125" s="142">
        <v>1.6</v>
      </c>
    </row>
    <row r="126" spans="1:24" x14ac:dyDescent="0.5">
      <c r="A126" s="113" t="s">
        <v>249</v>
      </c>
      <c r="B126" s="113" t="s">
        <v>567</v>
      </c>
      <c r="C126" s="142">
        <v>1.61</v>
      </c>
      <c r="D126" s="142">
        <v>1.68</v>
      </c>
      <c r="E126" s="142">
        <v>1.68</v>
      </c>
      <c r="F126" s="142">
        <v>1.62</v>
      </c>
      <c r="G126" s="142">
        <v>1.68</v>
      </c>
      <c r="H126" s="142">
        <v>1.58</v>
      </c>
      <c r="I126" s="142">
        <v>1.68</v>
      </c>
      <c r="J126" s="142">
        <v>1.68</v>
      </c>
      <c r="K126" s="142">
        <v>1.58</v>
      </c>
      <c r="L126" s="142">
        <v>1.58</v>
      </c>
      <c r="M126" s="142">
        <v>1.62</v>
      </c>
      <c r="N126" s="142">
        <v>1.62</v>
      </c>
      <c r="O126" s="142">
        <v>1.62</v>
      </c>
      <c r="P126" s="142">
        <v>1.58</v>
      </c>
      <c r="Q126" s="142">
        <v>1.58</v>
      </c>
      <c r="R126" s="142">
        <v>1.62</v>
      </c>
      <c r="S126" s="142">
        <v>1.62</v>
      </c>
      <c r="T126" s="142">
        <v>1.68</v>
      </c>
      <c r="U126" s="142">
        <v>1.62</v>
      </c>
      <c r="V126" s="142">
        <v>1.62</v>
      </c>
      <c r="W126" s="142">
        <v>1.68</v>
      </c>
      <c r="X126" s="142">
        <v>1.68</v>
      </c>
    </row>
    <row r="127" spans="1:24" x14ac:dyDescent="0.5">
      <c r="A127" s="113" t="s">
        <v>250</v>
      </c>
      <c r="B127" s="113" t="s">
        <v>568</v>
      </c>
      <c r="C127" s="142">
        <v>1.67</v>
      </c>
      <c r="D127" s="142">
        <v>1.74</v>
      </c>
      <c r="E127" s="142">
        <v>1.74</v>
      </c>
      <c r="F127" s="142">
        <v>1.68</v>
      </c>
      <c r="G127" s="142">
        <v>1.74</v>
      </c>
      <c r="H127" s="142">
        <v>1.64</v>
      </c>
      <c r="I127" s="142">
        <v>1.74</v>
      </c>
      <c r="J127" s="142">
        <v>1.74</v>
      </c>
      <c r="K127" s="142">
        <v>1.64</v>
      </c>
      <c r="L127" s="142">
        <v>1.64</v>
      </c>
      <c r="M127" s="142">
        <v>1.68</v>
      </c>
      <c r="N127" s="142">
        <v>1.68</v>
      </c>
      <c r="O127" s="142">
        <v>1.68</v>
      </c>
      <c r="P127" s="142">
        <v>1.64</v>
      </c>
      <c r="Q127" s="142">
        <v>1.64</v>
      </c>
      <c r="R127" s="142">
        <v>1.68</v>
      </c>
      <c r="S127" s="142">
        <v>1.68</v>
      </c>
      <c r="T127" s="142">
        <v>1.74</v>
      </c>
      <c r="U127" s="142">
        <v>1.68</v>
      </c>
      <c r="V127" s="142">
        <v>1.68</v>
      </c>
      <c r="W127" s="142">
        <v>1.74</v>
      </c>
      <c r="X127" s="142">
        <v>1.74</v>
      </c>
    </row>
    <row r="128" spans="1:24" x14ac:dyDescent="0.5">
      <c r="A128" s="113" t="s">
        <v>251</v>
      </c>
      <c r="B128" s="113" t="s">
        <v>569</v>
      </c>
      <c r="C128" s="142">
        <v>1.45</v>
      </c>
      <c r="D128" s="142">
        <v>1.45</v>
      </c>
      <c r="E128" s="142">
        <v>1.45</v>
      </c>
      <c r="F128" s="142">
        <v>1.45</v>
      </c>
      <c r="G128" s="142">
        <v>1.45</v>
      </c>
      <c r="H128" s="142">
        <v>1.45</v>
      </c>
      <c r="I128" s="142">
        <v>1.45</v>
      </c>
      <c r="J128" s="142">
        <v>1.45</v>
      </c>
      <c r="K128" s="142">
        <v>1.45</v>
      </c>
      <c r="L128" s="142">
        <v>1.45</v>
      </c>
      <c r="M128" s="142">
        <v>1.45</v>
      </c>
      <c r="N128" s="142">
        <v>1.45</v>
      </c>
      <c r="O128" s="142">
        <v>1.45</v>
      </c>
      <c r="P128" s="142">
        <v>1.45</v>
      </c>
      <c r="Q128" s="142">
        <v>1.45</v>
      </c>
      <c r="R128" s="142">
        <v>1.45</v>
      </c>
      <c r="S128" s="142">
        <v>1.45</v>
      </c>
      <c r="T128" s="142">
        <v>1.45</v>
      </c>
      <c r="U128" s="142">
        <v>1.45</v>
      </c>
      <c r="V128" s="142">
        <v>1.45</v>
      </c>
      <c r="W128" s="142">
        <v>1.45</v>
      </c>
      <c r="X128" s="142">
        <v>1.45</v>
      </c>
    </row>
    <row r="129" spans="1:24" x14ac:dyDescent="0.5">
      <c r="A129" s="113" t="s">
        <v>252</v>
      </c>
      <c r="B129" s="113" t="s">
        <v>570</v>
      </c>
      <c r="C129" s="142">
        <v>1.51</v>
      </c>
      <c r="D129" s="142">
        <v>1.51</v>
      </c>
      <c r="E129" s="142">
        <v>1.51</v>
      </c>
      <c r="F129" s="142">
        <v>1.51</v>
      </c>
      <c r="G129" s="142">
        <v>1.51</v>
      </c>
      <c r="H129" s="142">
        <v>1.51</v>
      </c>
      <c r="I129" s="142">
        <v>1.51</v>
      </c>
      <c r="J129" s="142">
        <v>1.51</v>
      </c>
      <c r="K129" s="142">
        <v>1.51</v>
      </c>
      <c r="L129" s="142">
        <v>1.51</v>
      </c>
      <c r="M129" s="142">
        <v>1.51</v>
      </c>
      <c r="N129" s="142">
        <v>1.51</v>
      </c>
      <c r="O129" s="142">
        <v>1.51</v>
      </c>
      <c r="P129" s="142">
        <v>1.51</v>
      </c>
      <c r="Q129" s="142">
        <v>1.51</v>
      </c>
      <c r="R129" s="142">
        <v>1.51</v>
      </c>
      <c r="S129" s="142">
        <v>1.51</v>
      </c>
      <c r="T129" s="142">
        <v>1.51</v>
      </c>
      <c r="U129" s="142">
        <v>1.51</v>
      </c>
      <c r="V129" s="142">
        <v>1.51</v>
      </c>
      <c r="W129" s="142">
        <v>1.51</v>
      </c>
      <c r="X129" s="142">
        <v>1.51</v>
      </c>
    </row>
    <row r="130" spans="1:24" x14ac:dyDescent="0.5">
      <c r="A130" s="113" t="s">
        <v>253</v>
      </c>
      <c r="B130" s="113" t="s">
        <v>571</v>
      </c>
      <c r="C130" s="142">
        <v>1.53</v>
      </c>
      <c r="D130" s="142">
        <v>1.53</v>
      </c>
      <c r="E130" s="142">
        <v>1.53</v>
      </c>
      <c r="F130" s="142">
        <v>1.53</v>
      </c>
      <c r="G130" s="142">
        <v>1.53</v>
      </c>
      <c r="H130" s="142">
        <v>1.53</v>
      </c>
      <c r="I130" s="142">
        <v>1.53</v>
      </c>
      <c r="J130" s="142">
        <v>1.53</v>
      </c>
      <c r="K130" s="142">
        <v>1.53</v>
      </c>
      <c r="L130" s="142">
        <v>1.53</v>
      </c>
      <c r="M130" s="142">
        <v>1.53</v>
      </c>
      <c r="N130" s="142">
        <v>1.53</v>
      </c>
      <c r="O130" s="142">
        <v>1.53</v>
      </c>
      <c r="P130" s="142">
        <v>1.53</v>
      </c>
      <c r="Q130" s="142">
        <v>1.53</v>
      </c>
      <c r="R130" s="142">
        <v>1.53</v>
      </c>
      <c r="S130" s="142">
        <v>1.53</v>
      </c>
      <c r="T130" s="142">
        <v>1.53</v>
      </c>
      <c r="U130" s="142">
        <v>1.53</v>
      </c>
      <c r="V130" s="142">
        <v>1.53</v>
      </c>
      <c r="W130" s="142">
        <v>1.53</v>
      </c>
      <c r="X130" s="142">
        <v>1.53</v>
      </c>
    </row>
    <row r="131" spans="1:24" x14ac:dyDescent="0.5">
      <c r="A131" s="113" t="s">
        <v>254</v>
      </c>
      <c r="B131" s="113" t="s">
        <v>572</v>
      </c>
      <c r="C131" s="142">
        <v>1.32</v>
      </c>
      <c r="D131" s="142">
        <v>1.32</v>
      </c>
      <c r="E131" s="142">
        <v>1.32</v>
      </c>
      <c r="F131" s="142">
        <v>1.32</v>
      </c>
      <c r="G131" s="142">
        <v>1.32</v>
      </c>
      <c r="H131" s="142">
        <v>1.32</v>
      </c>
      <c r="I131" s="142">
        <v>1.32</v>
      </c>
      <c r="J131" s="142">
        <v>1.32</v>
      </c>
      <c r="K131" s="142">
        <v>1.32</v>
      </c>
      <c r="L131" s="142">
        <v>1.32</v>
      </c>
      <c r="M131" s="142">
        <v>1.32</v>
      </c>
      <c r="N131" s="142">
        <v>1.32</v>
      </c>
      <c r="O131" s="142">
        <v>1.32</v>
      </c>
      <c r="P131" s="142">
        <v>1.32</v>
      </c>
      <c r="Q131" s="142">
        <v>1.32</v>
      </c>
      <c r="R131" s="142">
        <v>1.32</v>
      </c>
      <c r="S131" s="142">
        <v>1.32</v>
      </c>
      <c r="T131" s="142">
        <v>1.32</v>
      </c>
      <c r="U131" s="142">
        <v>1.32</v>
      </c>
      <c r="V131" s="142">
        <v>1.32</v>
      </c>
      <c r="W131" s="142">
        <v>1.32</v>
      </c>
      <c r="X131" s="142">
        <v>1.32</v>
      </c>
    </row>
    <row r="132" spans="1:24" x14ac:dyDescent="0.5">
      <c r="A132" s="113" t="s">
        <v>255</v>
      </c>
      <c r="B132" s="113" t="s">
        <v>573</v>
      </c>
      <c r="C132" s="142">
        <v>1.37</v>
      </c>
      <c r="D132" s="142">
        <v>1.37</v>
      </c>
      <c r="E132" s="142">
        <v>1.37</v>
      </c>
      <c r="F132" s="142">
        <v>1.37</v>
      </c>
      <c r="G132" s="142">
        <v>1.37</v>
      </c>
      <c r="H132" s="142">
        <v>1.37</v>
      </c>
      <c r="I132" s="142">
        <v>1.37</v>
      </c>
      <c r="J132" s="142">
        <v>1.37</v>
      </c>
      <c r="K132" s="142">
        <v>1.37</v>
      </c>
      <c r="L132" s="142">
        <v>1.37</v>
      </c>
      <c r="M132" s="142">
        <v>1.37</v>
      </c>
      <c r="N132" s="142">
        <v>1.37</v>
      </c>
      <c r="O132" s="142">
        <v>1.37</v>
      </c>
      <c r="P132" s="142">
        <v>1.37</v>
      </c>
      <c r="Q132" s="142">
        <v>1.37</v>
      </c>
      <c r="R132" s="142">
        <v>1.37</v>
      </c>
      <c r="S132" s="142">
        <v>1.37</v>
      </c>
      <c r="T132" s="142">
        <v>1.37</v>
      </c>
      <c r="U132" s="142">
        <v>1.37</v>
      </c>
      <c r="V132" s="142">
        <v>1.37</v>
      </c>
      <c r="W132" s="142">
        <v>1.37</v>
      </c>
      <c r="X132" s="142">
        <v>1.37</v>
      </c>
    </row>
    <row r="133" spans="1:24" x14ac:dyDescent="0.5">
      <c r="A133" s="113" t="s">
        <v>256</v>
      </c>
      <c r="B133" s="113" t="s">
        <v>574</v>
      </c>
      <c r="C133" s="142">
        <v>1.42</v>
      </c>
      <c r="D133" s="142">
        <v>1.42</v>
      </c>
      <c r="E133" s="142">
        <v>1.42</v>
      </c>
      <c r="F133" s="142">
        <v>1.42</v>
      </c>
      <c r="G133" s="142">
        <v>1.42</v>
      </c>
      <c r="H133" s="142">
        <v>1.42</v>
      </c>
      <c r="I133" s="142">
        <v>1.42</v>
      </c>
      <c r="J133" s="142">
        <v>1.42</v>
      </c>
      <c r="K133" s="142">
        <v>1.42</v>
      </c>
      <c r="L133" s="142">
        <v>1.42</v>
      </c>
      <c r="M133" s="142">
        <v>1.42</v>
      </c>
      <c r="N133" s="142">
        <v>1.42</v>
      </c>
      <c r="O133" s="142">
        <v>1.42</v>
      </c>
      <c r="P133" s="142">
        <v>1.42</v>
      </c>
      <c r="Q133" s="142">
        <v>1.42</v>
      </c>
      <c r="R133" s="142">
        <v>1.42</v>
      </c>
      <c r="S133" s="142">
        <v>1.42</v>
      </c>
      <c r="T133" s="142">
        <v>1.42</v>
      </c>
      <c r="U133" s="142">
        <v>1.42</v>
      </c>
      <c r="V133" s="142">
        <v>1.42</v>
      </c>
      <c r="W133" s="142">
        <v>1.42</v>
      </c>
      <c r="X133" s="142">
        <v>1.42</v>
      </c>
    </row>
    <row r="134" spans="1:24" x14ac:dyDescent="0.5">
      <c r="A134" s="113" t="s">
        <v>257</v>
      </c>
      <c r="B134" s="113" t="s">
        <v>575</v>
      </c>
      <c r="C134" s="142">
        <v>1.73</v>
      </c>
      <c r="D134" s="142">
        <v>1.8</v>
      </c>
      <c r="E134" s="142">
        <v>1.8</v>
      </c>
      <c r="F134" s="142">
        <v>1.74</v>
      </c>
      <c r="G134" s="142">
        <v>1.8</v>
      </c>
      <c r="H134" s="142">
        <v>1.7</v>
      </c>
      <c r="I134" s="142">
        <v>1.8</v>
      </c>
      <c r="J134" s="142">
        <v>1.8</v>
      </c>
      <c r="K134" s="142">
        <v>1.7</v>
      </c>
      <c r="L134" s="142">
        <v>1.7</v>
      </c>
      <c r="M134" s="142">
        <v>1.74</v>
      </c>
      <c r="N134" s="142">
        <v>1.74</v>
      </c>
      <c r="O134" s="142">
        <v>1.74</v>
      </c>
      <c r="P134" s="142">
        <v>1.7</v>
      </c>
      <c r="Q134" s="142">
        <v>1.7</v>
      </c>
      <c r="R134" s="142">
        <v>1.74</v>
      </c>
      <c r="S134" s="142">
        <v>1.74</v>
      </c>
      <c r="T134" s="142">
        <v>1.8</v>
      </c>
      <c r="U134" s="142">
        <v>1.74</v>
      </c>
      <c r="V134" s="142">
        <v>1.74</v>
      </c>
      <c r="W134" s="142">
        <v>1.8</v>
      </c>
      <c r="X134" s="142">
        <v>1.8</v>
      </c>
    </row>
    <row r="135" spans="1:24" x14ac:dyDescent="0.5">
      <c r="A135" s="113" t="s">
        <v>258</v>
      </c>
      <c r="B135" s="113" t="s">
        <v>576</v>
      </c>
      <c r="C135" s="142">
        <v>1.81</v>
      </c>
      <c r="D135" s="142">
        <v>1.89</v>
      </c>
      <c r="E135" s="142">
        <v>1.89</v>
      </c>
      <c r="F135" s="142">
        <v>1.83</v>
      </c>
      <c r="G135" s="142">
        <v>1.89</v>
      </c>
      <c r="H135" s="142">
        <v>1.78</v>
      </c>
      <c r="I135" s="142">
        <v>1.89</v>
      </c>
      <c r="J135" s="142">
        <v>1.89</v>
      </c>
      <c r="K135" s="142">
        <v>1.78</v>
      </c>
      <c r="L135" s="142">
        <v>1.78</v>
      </c>
      <c r="M135" s="142">
        <v>1.83</v>
      </c>
      <c r="N135" s="142">
        <v>1.83</v>
      </c>
      <c r="O135" s="142">
        <v>1.83</v>
      </c>
      <c r="P135" s="142">
        <v>1.78</v>
      </c>
      <c r="Q135" s="142">
        <v>1.78</v>
      </c>
      <c r="R135" s="142">
        <v>1.83</v>
      </c>
      <c r="S135" s="142">
        <v>1.83</v>
      </c>
      <c r="T135" s="142">
        <v>1.89</v>
      </c>
      <c r="U135" s="142">
        <v>1.83</v>
      </c>
      <c r="V135" s="142">
        <v>1.83</v>
      </c>
      <c r="W135" s="142">
        <v>1.89</v>
      </c>
      <c r="X135" s="142">
        <v>1.89</v>
      </c>
    </row>
    <row r="136" spans="1:24" x14ac:dyDescent="0.5">
      <c r="A136" s="113" t="s">
        <v>259</v>
      </c>
      <c r="B136" s="113" t="s">
        <v>577</v>
      </c>
      <c r="C136" s="142">
        <v>1.89</v>
      </c>
      <c r="D136" s="142">
        <v>1.97</v>
      </c>
      <c r="E136" s="142">
        <v>1.97</v>
      </c>
      <c r="F136" s="142">
        <v>1.91</v>
      </c>
      <c r="G136" s="142">
        <v>1.97</v>
      </c>
      <c r="H136" s="142">
        <v>1.86</v>
      </c>
      <c r="I136" s="142">
        <v>1.97</v>
      </c>
      <c r="J136" s="142">
        <v>1.97</v>
      </c>
      <c r="K136" s="142">
        <v>1.86</v>
      </c>
      <c r="L136" s="142">
        <v>1.86</v>
      </c>
      <c r="M136" s="142">
        <v>1.91</v>
      </c>
      <c r="N136" s="142">
        <v>1.91</v>
      </c>
      <c r="O136" s="142">
        <v>1.91</v>
      </c>
      <c r="P136" s="142">
        <v>1.86</v>
      </c>
      <c r="Q136" s="142">
        <v>1.86</v>
      </c>
      <c r="R136" s="142">
        <v>1.91</v>
      </c>
      <c r="S136" s="142">
        <v>1.91</v>
      </c>
      <c r="T136" s="142">
        <v>1.97</v>
      </c>
      <c r="U136" s="142">
        <v>1.91</v>
      </c>
      <c r="V136" s="142">
        <v>1.91</v>
      </c>
      <c r="W136" s="142">
        <v>1.97</v>
      </c>
      <c r="X136" s="142">
        <v>1.97</v>
      </c>
    </row>
    <row r="137" spans="1:24" x14ac:dyDescent="0.5">
      <c r="A137" s="113" t="s">
        <v>260</v>
      </c>
      <c r="B137" s="113" t="s">
        <v>578</v>
      </c>
      <c r="C137" s="142">
        <v>1.58</v>
      </c>
      <c r="D137" s="142">
        <v>1.65</v>
      </c>
      <c r="E137" s="142">
        <v>1.65</v>
      </c>
      <c r="F137" s="142">
        <v>1.59</v>
      </c>
      <c r="G137" s="142">
        <v>1.65</v>
      </c>
      <c r="H137" s="142">
        <v>1.56</v>
      </c>
      <c r="I137" s="142">
        <v>1.65</v>
      </c>
      <c r="J137" s="142">
        <v>1.65</v>
      </c>
      <c r="K137" s="142">
        <v>1.56</v>
      </c>
      <c r="L137" s="142">
        <v>1.56</v>
      </c>
      <c r="M137" s="142">
        <v>1.59</v>
      </c>
      <c r="N137" s="142">
        <v>1.59</v>
      </c>
      <c r="O137" s="142">
        <v>1.59</v>
      </c>
      <c r="P137" s="142">
        <v>1.56</v>
      </c>
      <c r="Q137" s="142">
        <v>1.56</v>
      </c>
      <c r="R137" s="142">
        <v>1.59</v>
      </c>
      <c r="S137" s="142">
        <v>1.59</v>
      </c>
      <c r="T137" s="142">
        <v>1.65</v>
      </c>
      <c r="U137" s="142">
        <v>1.59</v>
      </c>
      <c r="V137" s="142">
        <v>1.59</v>
      </c>
      <c r="W137" s="142">
        <v>1.65</v>
      </c>
      <c r="X137" s="142">
        <v>1.65</v>
      </c>
    </row>
    <row r="138" spans="1:24" x14ac:dyDescent="0.5">
      <c r="A138" s="113" t="s">
        <v>261</v>
      </c>
      <c r="B138" s="113" t="s">
        <v>579</v>
      </c>
      <c r="C138" s="142">
        <v>1.65</v>
      </c>
      <c r="D138" s="142">
        <v>1.72</v>
      </c>
      <c r="E138" s="142">
        <v>1.72</v>
      </c>
      <c r="F138" s="142">
        <v>1.67</v>
      </c>
      <c r="G138" s="142">
        <v>1.72</v>
      </c>
      <c r="H138" s="142">
        <v>1.63</v>
      </c>
      <c r="I138" s="142">
        <v>1.72</v>
      </c>
      <c r="J138" s="142">
        <v>1.72</v>
      </c>
      <c r="K138" s="142">
        <v>1.63</v>
      </c>
      <c r="L138" s="142">
        <v>1.63</v>
      </c>
      <c r="M138" s="142">
        <v>1.67</v>
      </c>
      <c r="N138" s="142">
        <v>1.67</v>
      </c>
      <c r="O138" s="142">
        <v>1.67</v>
      </c>
      <c r="P138" s="142">
        <v>1.63</v>
      </c>
      <c r="Q138" s="142">
        <v>1.63</v>
      </c>
      <c r="R138" s="142">
        <v>1.67</v>
      </c>
      <c r="S138" s="142">
        <v>1.67</v>
      </c>
      <c r="T138" s="142">
        <v>1.72</v>
      </c>
      <c r="U138" s="142">
        <v>1.67</v>
      </c>
      <c r="V138" s="142">
        <v>1.67</v>
      </c>
      <c r="W138" s="142">
        <v>1.72</v>
      </c>
      <c r="X138" s="142">
        <v>1.72</v>
      </c>
    </row>
    <row r="139" spans="1:24" x14ac:dyDescent="0.5">
      <c r="A139" s="113" t="s">
        <v>262</v>
      </c>
      <c r="B139" s="113" t="s">
        <v>580</v>
      </c>
      <c r="C139" s="142">
        <v>1.72</v>
      </c>
      <c r="D139" s="142">
        <v>1.79</v>
      </c>
      <c r="E139" s="142">
        <v>1.79</v>
      </c>
      <c r="F139" s="142">
        <v>1.73</v>
      </c>
      <c r="G139" s="142">
        <v>1.79</v>
      </c>
      <c r="H139" s="142">
        <v>1.69</v>
      </c>
      <c r="I139" s="142">
        <v>1.79</v>
      </c>
      <c r="J139" s="142">
        <v>1.79</v>
      </c>
      <c r="K139" s="142">
        <v>1.69</v>
      </c>
      <c r="L139" s="142">
        <v>1.69</v>
      </c>
      <c r="M139" s="142">
        <v>1.73</v>
      </c>
      <c r="N139" s="142">
        <v>1.73</v>
      </c>
      <c r="O139" s="142">
        <v>1.73</v>
      </c>
      <c r="P139" s="142">
        <v>1.69</v>
      </c>
      <c r="Q139" s="142">
        <v>1.69</v>
      </c>
      <c r="R139" s="142">
        <v>1.73</v>
      </c>
      <c r="S139" s="142">
        <v>1.73</v>
      </c>
      <c r="T139" s="142">
        <v>1.79</v>
      </c>
      <c r="U139" s="142">
        <v>1.73</v>
      </c>
      <c r="V139" s="142">
        <v>1.73</v>
      </c>
      <c r="W139" s="142">
        <v>1.79</v>
      </c>
      <c r="X139" s="142">
        <v>1.79</v>
      </c>
    </row>
    <row r="140" spans="1:24" x14ac:dyDescent="0.5">
      <c r="A140" s="113" t="s">
        <v>334</v>
      </c>
      <c r="B140" s="113" t="s">
        <v>581</v>
      </c>
      <c r="C140" s="142">
        <v>1.44</v>
      </c>
      <c r="D140" s="142">
        <v>1.5</v>
      </c>
      <c r="E140" s="142">
        <v>1.5</v>
      </c>
      <c r="F140" s="142">
        <v>1.45</v>
      </c>
      <c r="G140" s="142">
        <v>1.5</v>
      </c>
      <c r="H140" s="142">
        <v>1.42</v>
      </c>
      <c r="I140" s="142">
        <v>1.5</v>
      </c>
      <c r="J140" s="142">
        <v>1.5</v>
      </c>
      <c r="K140" s="142">
        <v>1.42</v>
      </c>
      <c r="L140" s="142">
        <v>1.42</v>
      </c>
      <c r="M140" s="142">
        <v>1.45</v>
      </c>
      <c r="N140" s="142">
        <v>1.45</v>
      </c>
      <c r="O140" s="142">
        <v>1.45</v>
      </c>
      <c r="P140" s="142">
        <v>1.42</v>
      </c>
      <c r="Q140" s="142">
        <v>1.42</v>
      </c>
      <c r="R140" s="142">
        <v>1.45</v>
      </c>
      <c r="S140" s="142">
        <v>1.45</v>
      </c>
      <c r="T140" s="142">
        <v>1.5</v>
      </c>
      <c r="U140" s="142">
        <v>1.45</v>
      </c>
      <c r="V140" s="142">
        <v>1.45</v>
      </c>
      <c r="W140" s="142">
        <v>1.5</v>
      </c>
      <c r="X140" s="142">
        <v>1.5</v>
      </c>
    </row>
    <row r="141" spans="1:24" x14ac:dyDescent="0.5">
      <c r="A141" s="113" t="s">
        <v>335</v>
      </c>
      <c r="B141" s="113" t="s">
        <v>582</v>
      </c>
      <c r="C141" s="142">
        <v>1.47</v>
      </c>
      <c r="D141" s="142">
        <v>1.53</v>
      </c>
      <c r="E141" s="142">
        <v>1.53</v>
      </c>
      <c r="F141" s="142">
        <v>1.48</v>
      </c>
      <c r="G141" s="142">
        <v>1.53</v>
      </c>
      <c r="H141" s="142">
        <v>1.45</v>
      </c>
      <c r="I141" s="142">
        <v>1.53</v>
      </c>
      <c r="J141" s="142">
        <v>1.53</v>
      </c>
      <c r="K141" s="142">
        <v>1.45</v>
      </c>
      <c r="L141" s="142">
        <v>1.45</v>
      </c>
      <c r="M141" s="142">
        <v>1.48</v>
      </c>
      <c r="N141" s="142">
        <v>1.48</v>
      </c>
      <c r="O141" s="142">
        <v>1.48</v>
      </c>
      <c r="P141" s="142">
        <v>1.45</v>
      </c>
      <c r="Q141" s="142">
        <v>1.45</v>
      </c>
      <c r="R141" s="142">
        <v>1.48</v>
      </c>
      <c r="S141" s="142">
        <v>1.48</v>
      </c>
      <c r="T141" s="142">
        <v>1.53</v>
      </c>
      <c r="U141" s="142">
        <v>1.48</v>
      </c>
      <c r="V141" s="142">
        <v>1.48</v>
      </c>
      <c r="W141" s="142">
        <v>1.53</v>
      </c>
      <c r="X141" s="142">
        <v>1.53</v>
      </c>
    </row>
    <row r="142" spans="1:24" x14ac:dyDescent="0.5">
      <c r="A142" s="113" t="s">
        <v>336</v>
      </c>
      <c r="B142" s="113" t="s">
        <v>583</v>
      </c>
      <c r="C142" s="142">
        <v>1.5</v>
      </c>
      <c r="D142" s="142">
        <v>1.56</v>
      </c>
      <c r="E142" s="142">
        <v>1.56</v>
      </c>
      <c r="F142" s="142">
        <v>1.51</v>
      </c>
      <c r="G142" s="142">
        <v>1.56</v>
      </c>
      <c r="H142" s="142">
        <v>1.47</v>
      </c>
      <c r="I142" s="142">
        <v>1.56</v>
      </c>
      <c r="J142" s="142">
        <v>1.56</v>
      </c>
      <c r="K142" s="142">
        <v>1.47</v>
      </c>
      <c r="L142" s="142">
        <v>1.47</v>
      </c>
      <c r="M142" s="142">
        <v>1.51</v>
      </c>
      <c r="N142" s="142">
        <v>1.51</v>
      </c>
      <c r="O142" s="142">
        <v>1.51</v>
      </c>
      <c r="P142" s="142">
        <v>1.47</v>
      </c>
      <c r="Q142" s="142">
        <v>1.47</v>
      </c>
      <c r="R142" s="142">
        <v>1.51</v>
      </c>
      <c r="S142" s="142">
        <v>1.51</v>
      </c>
      <c r="T142" s="142">
        <v>1.56</v>
      </c>
      <c r="U142" s="142">
        <v>1.51</v>
      </c>
      <c r="V142" s="142">
        <v>1.51</v>
      </c>
      <c r="W142" s="142">
        <v>1.56</v>
      </c>
      <c r="X142" s="142">
        <v>1.56</v>
      </c>
    </row>
    <row r="143" spans="1:24" x14ac:dyDescent="0.5">
      <c r="A143" s="113" t="s">
        <v>263</v>
      </c>
      <c r="B143" s="113" t="s">
        <v>584</v>
      </c>
      <c r="C143" s="142">
        <v>1.81</v>
      </c>
      <c r="D143" s="142">
        <v>1.89</v>
      </c>
      <c r="E143" s="142">
        <v>1.89</v>
      </c>
      <c r="F143" s="142">
        <v>1.83</v>
      </c>
      <c r="G143" s="142">
        <v>1.89</v>
      </c>
      <c r="H143" s="142">
        <v>1.78</v>
      </c>
      <c r="I143" s="142">
        <v>1.89</v>
      </c>
      <c r="J143" s="142">
        <v>1.89</v>
      </c>
      <c r="K143" s="142">
        <v>1.78</v>
      </c>
      <c r="L143" s="142">
        <v>1.78</v>
      </c>
      <c r="M143" s="142">
        <v>1.83</v>
      </c>
      <c r="N143" s="142">
        <v>1.83</v>
      </c>
      <c r="O143" s="142">
        <v>1.83</v>
      </c>
      <c r="P143" s="142">
        <v>1.78</v>
      </c>
      <c r="Q143" s="142">
        <v>1.78</v>
      </c>
      <c r="R143" s="142">
        <v>1.83</v>
      </c>
      <c r="S143" s="142">
        <v>1.83</v>
      </c>
      <c r="T143" s="142">
        <v>1.89</v>
      </c>
      <c r="U143" s="142">
        <v>1.83</v>
      </c>
      <c r="V143" s="142">
        <v>1.83</v>
      </c>
      <c r="W143" s="142">
        <v>1.89</v>
      </c>
      <c r="X143" s="142">
        <v>1.89</v>
      </c>
    </row>
    <row r="144" spans="1:24" x14ac:dyDescent="0.5">
      <c r="A144" s="113" t="s">
        <v>264</v>
      </c>
      <c r="B144" s="113" t="s">
        <v>585</v>
      </c>
      <c r="C144" s="142">
        <v>1.91</v>
      </c>
      <c r="D144" s="142">
        <v>1.99</v>
      </c>
      <c r="E144" s="142">
        <v>1.99</v>
      </c>
      <c r="F144" s="142">
        <v>1.93</v>
      </c>
      <c r="G144" s="142">
        <v>1.99</v>
      </c>
      <c r="H144" s="142">
        <v>1.88</v>
      </c>
      <c r="I144" s="142">
        <v>1.99</v>
      </c>
      <c r="J144" s="142">
        <v>1.99</v>
      </c>
      <c r="K144" s="142">
        <v>1.88</v>
      </c>
      <c r="L144" s="142">
        <v>1.88</v>
      </c>
      <c r="M144" s="142">
        <v>1.93</v>
      </c>
      <c r="N144" s="142">
        <v>1.93</v>
      </c>
      <c r="O144" s="142">
        <v>1.93</v>
      </c>
      <c r="P144" s="142">
        <v>1.88</v>
      </c>
      <c r="Q144" s="142">
        <v>1.88</v>
      </c>
      <c r="R144" s="142">
        <v>1.93</v>
      </c>
      <c r="S144" s="142">
        <v>1.93</v>
      </c>
      <c r="T144" s="142">
        <v>1.99</v>
      </c>
      <c r="U144" s="142">
        <v>1.93</v>
      </c>
      <c r="V144" s="142">
        <v>1.93</v>
      </c>
      <c r="W144" s="142">
        <v>1.99</v>
      </c>
      <c r="X144" s="142">
        <v>1.99</v>
      </c>
    </row>
    <row r="145" spans="1:24" x14ac:dyDescent="0.5">
      <c r="A145" s="113" t="s">
        <v>265</v>
      </c>
      <c r="B145" s="113" t="s">
        <v>586</v>
      </c>
      <c r="C145" s="142">
        <v>1.95</v>
      </c>
      <c r="D145" s="142">
        <v>2.0299999999999998</v>
      </c>
      <c r="E145" s="142">
        <v>2.0299999999999998</v>
      </c>
      <c r="F145" s="142">
        <v>1.97</v>
      </c>
      <c r="G145" s="142">
        <v>2.0299999999999998</v>
      </c>
      <c r="H145" s="142">
        <v>1.92</v>
      </c>
      <c r="I145" s="142">
        <v>2.0299999999999998</v>
      </c>
      <c r="J145" s="142">
        <v>2.0299999999999998</v>
      </c>
      <c r="K145" s="142">
        <v>1.92</v>
      </c>
      <c r="L145" s="142">
        <v>1.92</v>
      </c>
      <c r="M145" s="142">
        <v>1.97</v>
      </c>
      <c r="N145" s="142">
        <v>1.97</v>
      </c>
      <c r="O145" s="142">
        <v>1.97</v>
      </c>
      <c r="P145" s="142">
        <v>1.92</v>
      </c>
      <c r="Q145" s="142">
        <v>1.92</v>
      </c>
      <c r="R145" s="142">
        <v>1.97</v>
      </c>
      <c r="S145" s="142">
        <v>1.97</v>
      </c>
      <c r="T145" s="142">
        <v>2.0299999999999998</v>
      </c>
      <c r="U145" s="142">
        <v>1.97</v>
      </c>
      <c r="V145" s="142">
        <v>1.97</v>
      </c>
      <c r="W145" s="142">
        <v>2.0299999999999998</v>
      </c>
      <c r="X145" s="142">
        <v>2.0299999999999998</v>
      </c>
    </row>
    <row r="146" spans="1:24" x14ac:dyDescent="0.5">
      <c r="A146" s="113" t="s">
        <v>266</v>
      </c>
      <c r="B146" s="113" t="s">
        <v>587</v>
      </c>
      <c r="C146" s="142">
        <v>1.81</v>
      </c>
      <c r="D146" s="142">
        <v>1.88</v>
      </c>
      <c r="E146" s="142">
        <v>1.88</v>
      </c>
      <c r="F146" s="142">
        <v>1.82</v>
      </c>
      <c r="G146" s="142">
        <v>1.88</v>
      </c>
      <c r="H146" s="142">
        <v>1.78</v>
      </c>
      <c r="I146" s="142">
        <v>1.88</v>
      </c>
      <c r="J146" s="142">
        <v>1.88</v>
      </c>
      <c r="K146" s="142">
        <v>1.78</v>
      </c>
      <c r="L146" s="142">
        <v>1.78</v>
      </c>
      <c r="M146" s="142">
        <v>1.82</v>
      </c>
      <c r="N146" s="142">
        <v>1.82</v>
      </c>
      <c r="O146" s="142">
        <v>1.82</v>
      </c>
      <c r="P146" s="142">
        <v>1.78</v>
      </c>
      <c r="Q146" s="142">
        <v>1.78</v>
      </c>
      <c r="R146" s="142">
        <v>1.82</v>
      </c>
      <c r="S146" s="142">
        <v>1.82</v>
      </c>
      <c r="T146" s="142">
        <v>1.88</v>
      </c>
      <c r="U146" s="142">
        <v>1.82</v>
      </c>
      <c r="V146" s="142">
        <v>1.82</v>
      </c>
      <c r="W146" s="142">
        <v>1.88</v>
      </c>
      <c r="X146" s="142">
        <v>1.88</v>
      </c>
    </row>
    <row r="147" spans="1:24" x14ac:dyDescent="0.5">
      <c r="A147" s="113" t="s">
        <v>267</v>
      </c>
      <c r="B147" s="113" t="s">
        <v>588</v>
      </c>
      <c r="C147" s="142">
        <v>1.9</v>
      </c>
      <c r="D147" s="142">
        <v>1.98</v>
      </c>
      <c r="E147" s="142">
        <v>1.98</v>
      </c>
      <c r="F147" s="142">
        <v>1.92</v>
      </c>
      <c r="G147" s="142">
        <v>1.98</v>
      </c>
      <c r="H147" s="142">
        <v>1.87</v>
      </c>
      <c r="I147" s="142">
        <v>1.98</v>
      </c>
      <c r="J147" s="142">
        <v>1.98</v>
      </c>
      <c r="K147" s="142">
        <v>1.87</v>
      </c>
      <c r="L147" s="142">
        <v>1.87</v>
      </c>
      <c r="M147" s="142">
        <v>1.92</v>
      </c>
      <c r="N147" s="142">
        <v>1.92</v>
      </c>
      <c r="O147" s="142">
        <v>1.92</v>
      </c>
      <c r="P147" s="142">
        <v>1.87</v>
      </c>
      <c r="Q147" s="142">
        <v>1.87</v>
      </c>
      <c r="R147" s="142">
        <v>1.92</v>
      </c>
      <c r="S147" s="142">
        <v>1.92</v>
      </c>
      <c r="T147" s="142">
        <v>1.98</v>
      </c>
      <c r="U147" s="142">
        <v>1.92</v>
      </c>
      <c r="V147" s="142">
        <v>1.92</v>
      </c>
      <c r="W147" s="142">
        <v>1.98</v>
      </c>
      <c r="X147" s="142">
        <v>1.98</v>
      </c>
    </row>
    <row r="148" spans="1:24" x14ac:dyDescent="0.5">
      <c r="A148" s="113" t="s">
        <v>268</v>
      </c>
      <c r="B148" s="113" t="s">
        <v>589</v>
      </c>
      <c r="C148" s="142">
        <v>1.95</v>
      </c>
      <c r="D148" s="142">
        <v>2.0299999999999998</v>
      </c>
      <c r="E148" s="142">
        <v>2.0299999999999998</v>
      </c>
      <c r="F148" s="142">
        <v>1.96</v>
      </c>
      <c r="G148" s="142">
        <v>2.0299999999999998</v>
      </c>
      <c r="H148" s="142">
        <v>1.92</v>
      </c>
      <c r="I148" s="142">
        <v>2.0299999999999998</v>
      </c>
      <c r="J148" s="142">
        <v>2.0299999999999998</v>
      </c>
      <c r="K148" s="142">
        <v>1.92</v>
      </c>
      <c r="L148" s="142">
        <v>1.92</v>
      </c>
      <c r="M148" s="142">
        <v>1.96</v>
      </c>
      <c r="N148" s="142">
        <v>1.96</v>
      </c>
      <c r="O148" s="142">
        <v>1.96</v>
      </c>
      <c r="P148" s="142">
        <v>1.92</v>
      </c>
      <c r="Q148" s="142">
        <v>1.92</v>
      </c>
      <c r="R148" s="142">
        <v>1.96</v>
      </c>
      <c r="S148" s="142">
        <v>1.96</v>
      </c>
      <c r="T148" s="142">
        <v>2.0299999999999998</v>
      </c>
      <c r="U148" s="142">
        <v>1.96</v>
      </c>
      <c r="V148" s="142">
        <v>1.96</v>
      </c>
      <c r="W148" s="142">
        <v>2.0299999999999998</v>
      </c>
      <c r="X148" s="142">
        <v>2.0299999999999998</v>
      </c>
    </row>
    <row r="149" spans="1:24" x14ac:dyDescent="0.5">
      <c r="A149" s="113" t="s">
        <v>269</v>
      </c>
      <c r="B149" s="113" t="s">
        <v>590</v>
      </c>
      <c r="C149" s="142">
        <v>1.81</v>
      </c>
      <c r="D149" s="142">
        <v>1.89</v>
      </c>
      <c r="E149" s="142">
        <v>1.89</v>
      </c>
      <c r="F149" s="142">
        <v>1.83</v>
      </c>
      <c r="G149" s="142">
        <v>1.89</v>
      </c>
      <c r="H149" s="142">
        <v>1.78</v>
      </c>
      <c r="I149" s="142">
        <v>1.89</v>
      </c>
      <c r="J149" s="142">
        <v>1.89</v>
      </c>
      <c r="K149" s="142">
        <v>1.78</v>
      </c>
      <c r="L149" s="142">
        <v>1.78</v>
      </c>
      <c r="M149" s="142">
        <v>1.83</v>
      </c>
      <c r="N149" s="142">
        <v>1.83</v>
      </c>
      <c r="O149" s="142">
        <v>1.83</v>
      </c>
      <c r="P149" s="142">
        <v>1.78</v>
      </c>
      <c r="Q149" s="142">
        <v>1.78</v>
      </c>
      <c r="R149" s="142">
        <v>1.83</v>
      </c>
      <c r="S149" s="142">
        <v>1.83</v>
      </c>
      <c r="T149" s="142">
        <v>1.89</v>
      </c>
      <c r="U149" s="142">
        <v>1.83</v>
      </c>
      <c r="V149" s="142">
        <v>1.83</v>
      </c>
      <c r="W149" s="142">
        <v>1.89</v>
      </c>
      <c r="X149" s="142">
        <v>1.89</v>
      </c>
    </row>
    <row r="150" spans="1:24" x14ac:dyDescent="0.5">
      <c r="A150" s="113" t="s">
        <v>270</v>
      </c>
      <c r="B150" s="113" t="s">
        <v>591</v>
      </c>
      <c r="C150" s="142">
        <v>1.91</v>
      </c>
      <c r="D150" s="142">
        <v>1.99</v>
      </c>
      <c r="E150" s="142">
        <v>1.99</v>
      </c>
      <c r="F150" s="142">
        <v>1.93</v>
      </c>
      <c r="G150" s="142">
        <v>1.99</v>
      </c>
      <c r="H150" s="142">
        <v>1.88</v>
      </c>
      <c r="I150" s="142">
        <v>1.99</v>
      </c>
      <c r="J150" s="142">
        <v>1.99</v>
      </c>
      <c r="K150" s="142">
        <v>1.88</v>
      </c>
      <c r="L150" s="142">
        <v>1.88</v>
      </c>
      <c r="M150" s="142">
        <v>1.93</v>
      </c>
      <c r="N150" s="142">
        <v>1.93</v>
      </c>
      <c r="O150" s="142">
        <v>1.93</v>
      </c>
      <c r="P150" s="142">
        <v>1.88</v>
      </c>
      <c r="Q150" s="142">
        <v>1.88</v>
      </c>
      <c r="R150" s="142">
        <v>1.93</v>
      </c>
      <c r="S150" s="142">
        <v>1.93</v>
      </c>
      <c r="T150" s="142">
        <v>1.99</v>
      </c>
      <c r="U150" s="142">
        <v>1.93</v>
      </c>
      <c r="V150" s="142">
        <v>1.93</v>
      </c>
      <c r="W150" s="142">
        <v>1.99</v>
      </c>
      <c r="X150" s="142">
        <v>1.99</v>
      </c>
    </row>
    <row r="151" spans="1:24" x14ac:dyDescent="0.5">
      <c r="A151" s="113" t="s">
        <v>271</v>
      </c>
      <c r="B151" s="113" t="s">
        <v>592</v>
      </c>
      <c r="C151" s="142">
        <v>1.95</v>
      </c>
      <c r="D151" s="142">
        <v>2.0299999999999998</v>
      </c>
      <c r="E151" s="142">
        <v>2.0299999999999998</v>
      </c>
      <c r="F151" s="142">
        <v>1.97</v>
      </c>
      <c r="G151" s="142">
        <v>2.0299999999999998</v>
      </c>
      <c r="H151" s="142">
        <v>1.92</v>
      </c>
      <c r="I151" s="142">
        <v>2.0299999999999998</v>
      </c>
      <c r="J151" s="142">
        <v>2.0299999999999998</v>
      </c>
      <c r="K151" s="142">
        <v>1.92</v>
      </c>
      <c r="L151" s="142">
        <v>1.92</v>
      </c>
      <c r="M151" s="142">
        <v>1.97</v>
      </c>
      <c r="N151" s="142">
        <v>1.97</v>
      </c>
      <c r="O151" s="142">
        <v>1.97</v>
      </c>
      <c r="P151" s="142">
        <v>1.92</v>
      </c>
      <c r="Q151" s="142">
        <v>1.92</v>
      </c>
      <c r="R151" s="142">
        <v>1.97</v>
      </c>
      <c r="S151" s="142">
        <v>1.97</v>
      </c>
      <c r="T151" s="142">
        <v>2.0299999999999998</v>
      </c>
      <c r="U151" s="142">
        <v>1.97</v>
      </c>
      <c r="V151" s="142">
        <v>1.97</v>
      </c>
      <c r="W151" s="142">
        <v>2.0299999999999998</v>
      </c>
      <c r="X151" s="142">
        <v>2.0299999999999998</v>
      </c>
    </row>
    <row r="152" spans="1:24" x14ac:dyDescent="0.5">
      <c r="A152" s="113" t="s">
        <v>272</v>
      </c>
      <c r="B152" s="113" t="s">
        <v>593</v>
      </c>
      <c r="C152" s="142">
        <v>1.81</v>
      </c>
      <c r="D152" s="142">
        <v>1.89</v>
      </c>
      <c r="E152" s="142">
        <v>1.89</v>
      </c>
      <c r="F152" s="142">
        <v>1.83</v>
      </c>
      <c r="G152" s="142">
        <v>1.89</v>
      </c>
      <c r="H152" s="142">
        <v>1.78</v>
      </c>
      <c r="I152" s="142">
        <v>1.89</v>
      </c>
      <c r="J152" s="142">
        <v>1.89</v>
      </c>
      <c r="K152" s="142">
        <v>1.78</v>
      </c>
      <c r="L152" s="142">
        <v>1.78</v>
      </c>
      <c r="M152" s="142">
        <v>1.83</v>
      </c>
      <c r="N152" s="142">
        <v>1.83</v>
      </c>
      <c r="O152" s="142">
        <v>1.83</v>
      </c>
      <c r="P152" s="142">
        <v>1.78</v>
      </c>
      <c r="Q152" s="142">
        <v>1.78</v>
      </c>
      <c r="R152" s="142">
        <v>1.83</v>
      </c>
      <c r="S152" s="142">
        <v>1.83</v>
      </c>
      <c r="T152" s="142">
        <v>1.89</v>
      </c>
      <c r="U152" s="142">
        <v>1.83</v>
      </c>
      <c r="V152" s="142">
        <v>1.83</v>
      </c>
      <c r="W152" s="142">
        <v>1.89</v>
      </c>
      <c r="X152" s="142">
        <v>1.89</v>
      </c>
    </row>
    <row r="153" spans="1:24" x14ac:dyDescent="0.5">
      <c r="A153" s="113" t="s">
        <v>273</v>
      </c>
      <c r="B153" s="113" t="s">
        <v>594</v>
      </c>
      <c r="C153" s="142">
        <v>1.91</v>
      </c>
      <c r="D153" s="142">
        <v>1.99</v>
      </c>
      <c r="E153" s="142">
        <v>1.99</v>
      </c>
      <c r="F153" s="142">
        <v>1.93</v>
      </c>
      <c r="G153" s="142">
        <v>1.99</v>
      </c>
      <c r="H153" s="142">
        <v>1.88</v>
      </c>
      <c r="I153" s="142">
        <v>1.99</v>
      </c>
      <c r="J153" s="142">
        <v>1.99</v>
      </c>
      <c r="K153" s="142">
        <v>1.88</v>
      </c>
      <c r="L153" s="142">
        <v>1.88</v>
      </c>
      <c r="M153" s="142">
        <v>1.93</v>
      </c>
      <c r="N153" s="142">
        <v>1.93</v>
      </c>
      <c r="O153" s="142">
        <v>1.93</v>
      </c>
      <c r="P153" s="142">
        <v>1.88</v>
      </c>
      <c r="Q153" s="142">
        <v>1.88</v>
      </c>
      <c r="R153" s="142">
        <v>1.93</v>
      </c>
      <c r="S153" s="142">
        <v>1.93</v>
      </c>
      <c r="T153" s="142">
        <v>1.99</v>
      </c>
      <c r="U153" s="142">
        <v>1.93</v>
      </c>
      <c r="V153" s="142">
        <v>1.93</v>
      </c>
      <c r="W153" s="142">
        <v>1.99</v>
      </c>
      <c r="X153" s="142">
        <v>1.99</v>
      </c>
    </row>
    <row r="154" spans="1:24" x14ac:dyDescent="0.5">
      <c r="A154" s="113" t="s">
        <v>274</v>
      </c>
      <c r="B154" s="113" t="s">
        <v>595</v>
      </c>
      <c r="C154" s="142">
        <v>1.95</v>
      </c>
      <c r="D154" s="142">
        <v>2.0299999999999998</v>
      </c>
      <c r="E154" s="142">
        <v>2.0299999999999998</v>
      </c>
      <c r="F154" s="142">
        <v>1.97</v>
      </c>
      <c r="G154" s="142">
        <v>2.0299999999999998</v>
      </c>
      <c r="H154" s="142">
        <v>1.92</v>
      </c>
      <c r="I154" s="142">
        <v>2.0299999999999998</v>
      </c>
      <c r="J154" s="142">
        <v>2.0299999999999998</v>
      </c>
      <c r="K154" s="142">
        <v>1.92</v>
      </c>
      <c r="L154" s="142">
        <v>1.92</v>
      </c>
      <c r="M154" s="142">
        <v>1.97</v>
      </c>
      <c r="N154" s="142">
        <v>1.97</v>
      </c>
      <c r="O154" s="142">
        <v>1.97</v>
      </c>
      <c r="P154" s="142">
        <v>1.92</v>
      </c>
      <c r="Q154" s="142">
        <v>1.92</v>
      </c>
      <c r="R154" s="142">
        <v>1.97</v>
      </c>
      <c r="S154" s="142">
        <v>1.97</v>
      </c>
      <c r="T154" s="142">
        <v>2.0299999999999998</v>
      </c>
      <c r="U154" s="142">
        <v>1.97</v>
      </c>
      <c r="V154" s="142">
        <v>1.97</v>
      </c>
      <c r="W154" s="142">
        <v>2.0299999999999998</v>
      </c>
      <c r="X154" s="142">
        <v>2.0299999999999998</v>
      </c>
    </row>
    <row r="155" spans="1:24" x14ac:dyDescent="0.5">
      <c r="A155" s="113" t="s">
        <v>275</v>
      </c>
      <c r="B155" s="113" t="s">
        <v>596</v>
      </c>
      <c r="C155" s="142">
        <v>1.81</v>
      </c>
      <c r="D155" s="142">
        <v>1.89</v>
      </c>
      <c r="E155" s="142">
        <v>1.89</v>
      </c>
      <c r="F155" s="142">
        <v>1.83</v>
      </c>
      <c r="G155" s="142">
        <v>1.89</v>
      </c>
      <c r="H155" s="142">
        <v>1.78</v>
      </c>
      <c r="I155" s="142">
        <v>1.89</v>
      </c>
      <c r="J155" s="142">
        <v>1.89</v>
      </c>
      <c r="K155" s="142">
        <v>1.78</v>
      </c>
      <c r="L155" s="142">
        <v>1.78</v>
      </c>
      <c r="M155" s="142">
        <v>1.83</v>
      </c>
      <c r="N155" s="142">
        <v>1.83</v>
      </c>
      <c r="O155" s="142">
        <v>1.83</v>
      </c>
      <c r="P155" s="142">
        <v>1.78</v>
      </c>
      <c r="Q155" s="142">
        <v>1.78</v>
      </c>
      <c r="R155" s="142">
        <v>1.83</v>
      </c>
      <c r="S155" s="142">
        <v>1.83</v>
      </c>
      <c r="T155" s="142">
        <v>1.89</v>
      </c>
      <c r="U155" s="142">
        <v>1.83</v>
      </c>
      <c r="V155" s="142">
        <v>1.83</v>
      </c>
      <c r="W155" s="142">
        <v>1.89</v>
      </c>
      <c r="X155" s="142">
        <v>1.89</v>
      </c>
    </row>
    <row r="156" spans="1:24" x14ac:dyDescent="0.5">
      <c r="A156" s="113" t="s">
        <v>276</v>
      </c>
      <c r="B156" s="113" t="s">
        <v>597</v>
      </c>
      <c r="C156" s="142">
        <v>1.91</v>
      </c>
      <c r="D156" s="142">
        <v>1.99</v>
      </c>
      <c r="E156" s="142">
        <v>1.99</v>
      </c>
      <c r="F156" s="142">
        <v>1.93</v>
      </c>
      <c r="G156" s="142">
        <v>1.99</v>
      </c>
      <c r="H156" s="142">
        <v>1.88</v>
      </c>
      <c r="I156" s="142">
        <v>1.99</v>
      </c>
      <c r="J156" s="142">
        <v>1.99</v>
      </c>
      <c r="K156" s="142">
        <v>1.88</v>
      </c>
      <c r="L156" s="142">
        <v>1.88</v>
      </c>
      <c r="M156" s="142">
        <v>1.93</v>
      </c>
      <c r="N156" s="142">
        <v>1.93</v>
      </c>
      <c r="O156" s="142">
        <v>1.93</v>
      </c>
      <c r="P156" s="142">
        <v>1.88</v>
      </c>
      <c r="Q156" s="142">
        <v>1.88</v>
      </c>
      <c r="R156" s="142">
        <v>1.93</v>
      </c>
      <c r="S156" s="142">
        <v>1.93</v>
      </c>
      <c r="T156" s="142">
        <v>1.99</v>
      </c>
      <c r="U156" s="142">
        <v>1.93</v>
      </c>
      <c r="V156" s="142">
        <v>1.93</v>
      </c>
      <c r="W156" s="142">
        <v>1.99</v>
      </c>
      <c r="X156" s="142">
        <v>1.99</v>
      </c>
    </row>
    <row r="157" spans="1:24" x14ac:dyDescent="0.5">
      <c r="A157" s="113" t="s">
        <v>277</v>
      </c>
      <c r="B157" s="113" t="s">
        <v>598</v>
      </c>
      <c r="C157" s="142">
        <v>1.95</v>
      </c>
      <c r="D157" s="142">
        <v>2.0299999999999998</v>
      </c>
      <c r="E157" s="142">
        <v>2.0299999999999998</v>
      </c>
      <c r="F157" s="142">
        <v>1.97</v>
      </c>
      <c r="G157" s="142">
        <v>2.0299999999999998</v>
      </c>
      <c r="H157" s="142">
        <v>1.92</v>
      </c>
      <c r="I157" s="142">
        <v>2.0299999999999998</v>
      </c>
      <c r="J157" s="142">
        <v>2.0299999999999998</v>
      </c>
      <c r="K157" s="142">
        <v>1.92</v>
      </c>
      <c r="L157" s="142">
        <v>1.92</v>
      </c>
      <c r="M157" s="142">
        <v>1.97</v>
      </c>
      <c r="N157" s="142">
        <v>1.97</v>
      </c>
      <c r="O157" s="142">
        <v>1.97</v>
      </c>
      <c r="P157" s="142">
        <v>1.92</v>
      </c>
      <c r="Q157" s="142">
        <v>1.92</v>
      </c>
      <c r="R157" s="142">
        <v>1.97</v>
      </c>
      <c r="S157" s="142">
        <v>1.97</v>
      </c>
      <c r="T157" s="142">
        <v>2.0299999999999998</v>
      </c>
      <c r="U157" s="142">
        <v>1.97</v>
      </c>
      <c r="V157" s="142">
        <v>1.97</v>
      </c>
      <c r="W157" s="142">
        <v>2.0299999999999998</v>
      </c>
      <c r="X157" s="142">
        <v>2.0299999999999998</v>
      </c>
    </row>
    <row r="158" spans="1:24" x14ac:dyDescent="0.5">
      <c r="A158" s="113" t="s">
        <v>278</v>
      </c>
      <c r="B158" s="113" t="s">
        <v>599</v>
      </c>
      <c r="C158" s="142">
        <v>1.81</v>
      </c>
      <c r="D158" s="142">
        <v>1.88</v>
      </c>
      <c r="E158" s="142">
        <v>1.88</v>
      </c>
      <c r="F158" s="142">
        <v>1.82</v>
      </c>
      <c r="G158" s="142">
        <v>1.88</v>
      </c>
      <c r="H158" s="142">
        <v>1.78</v>
      </c>
      <c r="I158" s="142">
        <v>1.88</v>
      </c>
      <c r="J158" s="142">
        <v>1.88</v>
      </c>
      <c r="K158" s="142">
        <v>1.78</v>
      </c>
      <c r="L158" s="142">
        <v>1.78</v>
      </c>
      <c r="M158" s="142">
        <v>1.82</v>
      </c>
      <c r="N158" s="142">
        <v>1.82</v>
      </c>
      <c r="O158" s="142">
        <v>1.82</v>
      </c>
      <c r="P158" s="142">
        <v>1.78</v>
      </c>
      <c r="Q158" s="142">
        <v>1.78</v>
      </c>
      <c r="R158" s="142">
        <v>1.82</v>
      </c>
      <c r="S158" s="142">
        <v>1.82</v>
      </c>
      <c r="T158" s="142">
        <v>1.88</v>
      </c>
      <c r="U158" s="142">
        <v>1.82</v>
      </c>
      <c r="V158" s="142">
        <v>1.82</v>
      </c>
      <c r="W158" s="142">
        <v>1.88</v>
      </c>
      <c r="X158" s="142">
        <v>1.88</v>
      </c>
    </row>
    <row r="159" spans="1:24" x14ac:dyDescent="0.5">
      <c r="A159" s="113" t="s">
        <v>279</v>
      </c>
      <c r="B159" s="113" t="s">
        <v>600</v>
      </c>
      <c r="C159" s="142">
        <v>1.9</v>
      </c>
      <c r="D159" s="142">
        <v>1.98</v>
      </c>
      <c r="E159" s="142">
        <v>1.98</v>
      </c>
      <c r="F159" s="142">
        <v>1.92</v>
      </c>
      <c r="G159" s="142">
        <v>1.98</v>
      </c>
      <c r="H159" s="142">
        <v>1.87</v>
      </c>
      <c r="I159" s="142">
        <v>1.98</v>
      </c>
      <c r="J159" s="142">
        <v>1.98</v>
      </c>
      <c r="K159" s="142">
        <v>1.87</v>
      </c>
      <c r="L159" s="142">
        <v>1.87</v>
      </c>
      <c r="M159" s="142">
        <v>1.92</v>
      </c>
      <c r="N159" s="142">
        <v>1.92</v>
      </c>
      <c r="O159" s="142">
        <v>1.92</v>
      </c>
      <c r="P159" s="142">
        <v>1.87</v>
      </c>
      <c r="Q159" s="142">
        <v>1.87</v>
      </c>
      <c r="R159" s="142">
        <v>1.92</v>
      </c>
      <c r="S159" s="142">
        <v>1.92</v>
      </c>
      <c r="T159" s="142">
        <v>1.98</v>
      </c>
      <c r="U159" s="142">
        <v>1.92</v>
      </c>
      <c r="V159" s="142">
        <v>1.92</v>
      </c>
      <c r="W159" s="142">
        <v>1.98</v>
      </c>
      <c r="X159" s="142">
        <v>1.98</v>
      </c>
    </row>
    <row r="160" spans="1:24" x14ac:dyDescent="0.5">
      <c r="A160" s="113" t="s">
        <v>280</v>
      </c>
      <c r="B160" s="113" t="s">
        <v>601</v>
      </c>
      <c r="C160" s="142">
        <v>1.95</v>
      </c>
      <c r="D160" s="142">
        <v>2.0299999999999998</v>
      </c>
      <c r="E160" s="142">
        <v>2.0299999999999998</v>
      </c>
      <c r="F160" s="142">
        <v>1.96</v>
      </c>
      <c r="G160" s="142">
        <v>2.0299999999999998</v>
      </c>
      <c r="H160" s="142">
        <v>1.92</v>
      </c>
      <c r="I160" s="142">
        <v>2.0299999999999998</v>
      </c>
      <c r="J160" s="142">
        <v>2.0299999999999998</v>
      </c>
      <c r="K160" s="142">
        <v>1.92</v>
      </c>
      <c r="L160" s="142">
        <v>1.92</v>
      </c>
      <c r="M160" s="142">
        <v>1.96</v>
      </c>
      <c r="N160" s="142">
        <v>1.96</v>
      </c>
      <c r="O160" s="142">
        <v>1.96</v>
      </c>
      <c r="P160" s="142">
        <v>1.92</v>
      </c>
      <c r="Q160" s="142">
        <v>1.92</v>
      </c>
      <c r="R160" s="142">
        <v>1.96</v>
      </c>
      <c r="S160" s="142">
        <v>1.96</v>
      </c>
      <c r="T160" s="142">
        <v>2.0299999999999998</v>
      </c>
      <c r="U160" s="142">
        <v>1.96</v>
      </c>
      <c r="V160" s="142">
        <v>1.96</v>
      </c>
      <c r="W160" s="142">
        <v>2.0299999999999998</v>
      </c>
      <c r="X160" s="142">
        <v>2.0299999999999998</v>
      </c>
    </row>
    <row r="161" spans="1:24" x14ac:dyDescent="0.5">
      <c r="A161" s="113" t="s">
        <v>281</v>
      </c>
      <c r="B161" s="113" t="s">
        <v>602</v>
      </c>
      <c r="C161" s="142">
        <v>1.81</v>
      </c>
      <c r="D161" s="142">
        <v>1.89</v>
      </c>
      <c r="E161" s="142">
        <v>1.89</v>
      </c>
      <c r="F161" s="142">
        <v>1.83</v>
      </c>
      <c r="G161" s="142">
        <v>1.89</v>
      </c>
      <c r="H161" s="142">
        <v>1.78</v>
      </c>
      <c r="I161" s="142">
        <v>1.89</v>
      </c>
      <c r="J161" s="142">
        <v>1.89</v>
      </c>
      <c r="K161" s="142">
        <v>1.78</v>
      </c>
      <c r="L161" s="142">
        <v>1.78</v>
      </c>
      <c r="M161" s="142">
        <v>1.83</v>
      </c>
      <c r="N161" s="142">
        <v>1.83</v>
      </c>
      <c r="O161" s="142">
        <v>1.83</v>
      </c>
      <c r="P161" s="142">
        <v>1.78</v>
      </c>
      <c r="Q161" s="142">
        <v>1.78</v>
      </c>
      <c r="R161" s="142">
        <v>1.83</v>
      </c>
      <c r="S161" s="142">
        <v>1.83</v>
      </c>
      <c r="T161" s="142">
        <v>1.89</v>
      </c>
      <c r="U161" s="142">
        <v>1.83</v>
      </c>
      <c r="V161" s="142">
        <v>1.83</v>
      </c>
      <c r="W161" s="142">
        <v>1.89</v>
      </c>
      <c r="X161" s="142">
        <v>1.89</v>
      </c>
    </row>
    <row r="162" spans="1:24" x14ac:dyDescent="0.5">
      <c r="A162" s="113" t="s">
        <v>282</v>
      </c>
      <c r="B162" s="113" t="s">
        <v>603</v>
      </c>
      <c r="C162" s="142">
        <v>1.91</v>
      </c>
      <c r="D162" s="142">
        <v>1.99</v>
      </c>
      <c r="E162" s="142">
        <v>1.99</v>
      </c>
      <c r="F162" s="142">
        <v>1.93</v>
      </c>
      <c r="G162" s="142">
        <v>1.99</v>
      </c>
      <c r="H162" s="142">
        <v>1.88</v>
      </c>
      <c r="I162" s="142">
        <v>1.99</v>
      </c>
      <c r="J162" s="142">
        <v>1.99</v>
      </c>
      <c r="K162" s="142">
        <v>1.88</v>
      </c>
      <c r="L162" s="142">
        <v>1.88</v>
      </c>
      <c r="M162" s="142">
        <v>1.93</v>
      </c>
      <c r="N162" s="142">
        <v>1.93</v>
      </c>
      <c r="O162" s="142">
        <v>1.93</v>
      </c>
      <c r="P162" s="142">
        <v>1.88</v>
      </c>
      <c r="Q162" s="142">
        <v>1.88</v>
      </c>
      <c r="R162" s="142">
        <v>1.93</v>
      </c>
      <c r="S162" s="142">
        <v>1.93</v>
      </c>
      <c r="T162" s="142">
        <v>1.99</v>
      </c>
      <c r="U162" s="142">
        <v>1.93</v>
      </c>
      <c r="V162" s="142">
        <v>1.93</v>
      </c>
      <c r="W162" s="142">
        <v>1.99</v>
      </c>
      <c r="X162" s="142">
        <v>1.99</v>
      </c>
    </row>
    <row r="163" spans="1:24" x14ac:dyDescent="0.5">
      <c r="A163" s="113" t="s">
        <v>283</v>
      </c>
      <c r="B163" s="113" t="s">
        <v>604</v>
      </c>
      <c r="C163" s="142">
        <v>1.95</v>
      </c>
      <c r="D163" s="142">
        <v>2.0299999999999998</v>
      </c>
      <c r="E163" s="142">
        <v>2.0299999999999998</v>
      </c>
      <c r="F163" s="142">
        <v>1.97</v>
      </c>
      <c r="G163" s="142">
        <v>2.0299999999999998</v>
      </c>
      <c r="H163" s="142">
        <v>1.92</v>
      </c>
      <c r="I163" s="142">
        <v>2.0299999999999998</v>
      </c>
      <c r="J163" s="142">
        <v>2.0299999999999998</v>
      </c>
      <c r="K163" s="142">
        <v>1.92</v>
      </c>
      <c r="L163" s="142">
        <v>1.92</v>
      </c>
      <c r="M163" s="142">
        <v>1.97</v>
      </c>
      <c r="N163" s="142">
        <v>1.97</v>
      </c>
      <c r="O163" s="142">
        <v>1.97</v>
      </c>
      <c r="P163" s="142">
        <v>1.92</v>
      </c>
      <c r="Q163" s="142">
        <v>1.92</v>
      </c>
      <c r="R163" s="142">
        <v>1.97</v>
      </c>
      <c r="S163" s="142">
        <v>1.97</v>
      </c>
      <c r="T163" s="142">
        <v>2.0299999999999998</v>
      </c>
      <c r="U163" s="142">
        <v>1.97</v>
      </c>
      <c r="V163" s="142">
        <v>1.97</v>
      </c>
      <c r="W163" s="142">
        <v>2.0299999999999998</v>
      </c>
      <c r="X163" s="142">
        <v>2.0299999999999998</v>
      </c>
    </row>
    <row r="164" spans="1:24" x14ac:dyDescent="0.5">
      <c r="A164" s="113" t="s">
        <v>284</v>
      </c>
      <c r="B164" s="113" t="s">
        <v>605</v>
      </c>
      <c r="C164" s="142">
        <v>1.81</v>
      </c>
      <c r="D164" s="142">
        <v>1.89</v>
      </c>
      <c r="E164" s="142">
        <v>1.89</v>
      </c>
      <c r="F164" s="142">
        <v>1.83</v>
      </c>
      <c r="G164" s="142">
        <v>1.89</v>
      </c>
      <c r="H164" s="142">
        <v>1.78</v>
      </c>
      <c r="I164" s="142">
        <v>1.89</v>
      </c>
      <c r="J164" s="142">
        <v>1.89</v>
      </c>
      <c r="K164" s="142">
        <v>1.78</v>
      </c>
      <c r="L164" s="142">
        <v>1.78</v>
      </c>
      <c r="M164" s="142">
        <v>1.83</v>
      </c>
      <c r="N164" s="142">
        <v>1.83</v>
      </c>
      <c r="O164" s="142">
        <v>1.83</v>
      </c>
      <c r="P164" s="142">
        <v>1.78</v>
      </c>
      <c r="Q164" s="142">
        <v>1.78</v>
      </c>
      <c r="R164" s="142">
        <v>1.83</v>
      </c>
      <c r="S164" s="142">
        <v>1.83</v>
      </c>
      <c r="T164" s="142">
        <v>1.89</v>
      </c>
      <c r="U164" s="142">
        <v>1.83</v>
      </c>
      <c r="V164" s="142">
        <v>1.83</v>
      </c>
      <c r="W164" s="142">
        <v>1.89</v>
      </c>
      <c r="X164" s="142">
        <v>1.89</v>
      </c>
    </row>
    <row r="165" spans="1:24" x14ac:dyDescent="0.5">
      <c r="A165" s="113" t="s">
        <v>285</v>
      </c>
      <c r="B165" s="113" t="s">
        <v>606</v>
      </c>
      <c r="C165" s="142">
        <v>1.91</v>
      </c>
      <c r="D165" s="142">
        <v>1.99</v>
      </c>
      <c r="E165" s="142">
        <v>1.99</v>
      </c>
      <c r="F165" s="142">
        <v>1.93</v>
      </c>
      <c r="G165" s="142">
        <v>1.99</v>
      </c>
      <c r="H165" s="142">
        <v>1.88</v>
      </c>
      <c r="I165" s="142">
        <v>1.99</v>
      </c>
      <c r="J165" s="142">
        <v>1.99</v>
      </c>
      <c r="K165" s="142">
        <v>1.88</v>
      </c>
      <c r="L165" s="142">
        <v>1.88</v>
      </c>
      <c r="M165" s="142">
        <v>1.93</v>
      </c>
      <c r="N165" s="142">
        <v>1.93</v>
      </c>
      <c r="O165" s="142">
        <v>1.93</v>
      </c>
      <c r="P165" s="142">
        <v>1.88</v>
      </c>
      <c r="Q165" s="142">
        <v>1.88</v>
      </c>
      <c r="R165" s="142">
        <v>1.93</v>
      </c>
      <c r="S165" s="142">
        <v>1.93</v>
      </c>
      <c r="T165" s="142">
        <v>1.99</v>
      </c>
      <c r="U165" s="142">
        <v>1.93</v>
      </c>
      <c r="V165" s="142">
        <v>1.93</v>
      </c>
      <c r="W165" s="142">
        <v>1.99</v>
      </c>
      <c r="X165" s="142">
        <v>1.99</v>
      </c>
    </row>
    <row r="166" spans="1:24" x14ac:dyDescent="0.5">
      <c r="A166" s="113" t="s">
        <v>286</v>
      </c>
      <c r="B166" s="113" t="s">
        <v>607</v>
      </c>
      <c r="C166" s="142">
        <v>1.95</v>
      </c>
      <c r="D166" s="142">
        <v>2.0299999999999998</v>
      </c>
      <c r="E166" s="142">
        <v>2.0299999999999998</v>
      </c>
      <c r="F166" s="142">
        <v>1.97</v>
      </c>
      <c r="G166" s="142">
        <v>2.0299999999999998</v>
      </c>
      <c r="H166" s="142">
        <v>1.92</v>
      </c>
      <c r="I166" s="142">
        <v>2.0299999999999998</v>
      </c>
      <c r="J166" s="142">
        <v>2.0299999999999998</v>
      </c>
      <c r="K166" s="142">
        <v>1.92</v>
      </c>
      <c r="L166" s="142">
        <v>1.92</v>
      </c>
      <c r="M166" s="142">
        <v>1.97</v>
      </c>
      <c r="N166" s="142">
        <v>1.97</v>
      </c>
      <c r="O166" s="142">
        <v>1.97</v>
      </c>
      <c r="P166" s="142">
        <v>1.92</v>
      </c>
      <c r="Q166" s="142">
        <v>1.92</v>
      </c>
      <c r="R166" s="142">
        <v>1.97</v>
      </c>
      <c r="S166" s="142">
        <v>1.97</v>
      </c>
      <c r="T166" s="142">
        <v>2.0299999999999998</v>
      </c>
      <c r="U166" s="142">
        <v>1.97</v>
      </c>
      <c r="V166" s="142">
        <v>1.97</v>
      </c>
      <c r="W166" s="142">
        <v>2.0299999999999998</v>
      </c>
      <c r="X166" s="142">
        <v>2.0299999999999998</v>
      </c>
    </row>
    <row r="167" spans="1:24" x14ac:dyDescent="0.5">
      <c r="A167" s="113" t="s">
        <v>287</v>
      </c>
      <c r="B167" s="113" t="s">
        <v>608</v>
      </c>
      <c r="C167" s="142">
        <v>1.81</v>
      </c>
      <c r="D167" s="142">
        <v>1.89</v>
      </c>
      <c r="E167" s="142">
        <v>1.89</v>
      </c>
      <c r="F167" s="142">
        <v>1.83</v>
      </c>
      <c r="G167" s="142">
        <v>1.89</v>
      </c>
      <c r="H167" s="142">
        <v>1.78</v>
      </c>
      <c r="I167" s="142">
        <v>1.89</v>
      </c>
      <c r="J167" s="142">
        <v>1.89</v>
      </c>
      <c r="K167" s="142">
        <v>1.78</v>
      </c>
      <c r="L167" s="142">
        <v>1.78</v>
      </c>
      <c r="M167" s="142">
        <v>1.83</v>
      </c>
      <c r="N167" s="142">
        <v>1.83</v>
      </c>
      <c r="O167" s="142">
        <v>1.83</v>
      </c>
      <c r="P167" s="142">
        <v>1.78</v>
      </c>
      <c r="Q167" s="142">
        <v>1.78</v>
      </c>
      <c r="R167" s="142">
        <v>1.83</v>
      </c>
      <c r="S167" s="142">
        <v>1.83</v>
      </c>
      <c r="T167" s="142">
        <v>1.89</v>
      </c>
      <c r="U167" s="142">
        <v>1.83</v>
      </c>
      <c r="V167" s="142">
        <v>1.83</v>
      </c>
      <c r="W167" s="142">
        <v>1.89</v>
      </c>
      <c r="X167" s="142">
        <v>1.89</v>
      </c>
    </row>
    <row r="168" spans="1:24" x14ac:dyDescent="0.5">
      <c r="A168" s="113" t="s">
        <v>288</v>
      </c>
      <c r="B168" s="113" t="s">
        <v>609</v>
      </c>
      <c r="C168" s="142">
        <v>1.91</v>
      </c>
      <c r="D168" s="142">
        <v>1.99</v>
      </c>
      <c r="E168" s="142">
        <v>1.99</v>
      </c>
      <c r="F168" s="142">
        <v>1.93</v>
      </c>
      <c r="G168" s="142">
        <v>1.99</v>
      </c>
      <c r="H168" s="142">
        <v>1.88</v>
      </c>
      <c r="I168" s="142">
        <v>1.99</v>
      </c>
      <c r="J168" s="142">
        <v>1.99</v>
      </c>
      <c r="K168" s="142">
        <v>1.88</v>
      </c>
      <c r="L168" s="142">
        <v>1.88</v>
      </c>
      <c r="M168" s="142">
        <v>1.93</v>
      </c>
      <c r="N168" s="142">
        <v>1.93</v>
      </c>
      <c r="O168" s="142">
        <v>1.93</v>
      </c>
      <c r="P168" s="142">
        <v>1.88</v>
      </c>
      <c r="Q168" s="142">
        <v>1.88</v>
      </c>
      <c r="R168" s="142">
        <v>1.93</v>
      </c>
      <c r="S168" s="142">
        <v>1.93</v>
      </c>
      <c r="T168" s="142">
        <v>1.99</v>
      </c>
      <c r="U168" s="142">
        <v>1.93</v>
      </c>
      <c r="V168" s="142">
        <v>1.93</v>
      </c>
      <c r="W168" s="142">
        <v>1.99</v>
      </c>
      <c r="X168" s="142">
        <v>1.99</v>
      </c>
    </row>
    <row r="169" spans="1:24" x14ac:dyDescent="0.5">
      <c r="A169" s="113" t="s">
        <v>289</v>
      </c>
      <c r="B169" s="113" t="s">
        <v>610</v>
      </c>
      <c r="C169" s="142">
        <v>1.95</v>
      </c>
      <c r="D169" s="142">
        <v>2.0299999999999998</v>
      </c>
      <c r="E169" s="142">
        <v>2.0299999999999998</v>
      </c>
      <c r="F169" s="142">
        <v>1.97</v>
      </c>
      <c r="G169" s="142">
        <v>2.0299999999999998</v>
      </c>
      <c r="H169" s="142">
        <v>1.92</v>
      </c>
      <c r="I169" s="142">
        <v>2.0299999999999998</v>
      </c>
      <c r="J169" s="142">
        <v>2.0299999999999998</v>
      </c>
      <c r="K169" s="142">
        <v>1.92</v>
      </c>
      <c r="L169" s="142">
        <v>1.92</v>
      </c>
      <c r="M169" s="142">
        <v>1.97</v>
      </c>
      <c r="N169" s="142">
        <v>1.97</v>
      </c>
      <c r="O169" s="142">
        <v>1.97</v>
      </c>
      <c r="P169" s="142">
        <v>1.92</v>
      </c>
      <c r="Q169" s="142">
        <v>1.92</v>
      </c>
      <c r="R169" s="142">
        <v>1.97</v>
      </c>
      <c r="S169" s="142">
        <v>1.97</v>
      </c>
      <c r="T169" s="142">
        <v>2.0299999999999998</v>
      </c>
      <c r="U169" s="142">
        <v>1.97</v>
      </c>
      <c r="V169" s="142">
        <v>1.97</v>
      </c>
      <c r="W169" s="142">
        <v>2.0299999999999998</v>
      </c>
      <c r="X169" s="142">
        <v>2.0299999999999998</v>
      </c>
    </row>
    <row r="170" spans="1:24" x14ac:dyDescent="0.5">
      <c r="A170" s="113" t="s">
        <v>290</v>
      </c>
      <c r="B170" s="113" t="s">
        <v>611</v>
      </c>
      <c r="C170" s="142">
        <v>1.4</v>
      </c>
      <c r="D170" s="142">
        <v>1.4</v>
      </c>
      <c r="E170" s="142">
        <v>1.4</v>
      </c>
      <c r="F170" s="142">
        <v>1.4</v>
      </c>
      <c r="G170" s="142">
        <v>1.4</v>
      </c>
      <c r="H170" s="142">
        <v>1.4</v>
      </c>
      <c r="I170" s="142">
        <v>1.4</v>
      </c>
      <c r="J170" s="142">
        <v>1.4</v>
      </c>
      <c r="K170" s="142">
        <v>1.4</v>
      </c>
      <c r="L170" s="142">
        <v>1.4</v>
      </c>
      <c r="M170" s="142">
        <v>1.4</v>
      </c>
      <c r="N170" s="142">
        <v>1.4</v>
      </c>
      <c r="O170" s="142">
        <v>1.4</v>
      </c>
      <c r="P170" s="142">
        <v>1.4</v>
      </c>
      <c r="Q170" s="142">
        <v>1.4</v>
      </c>
      <c r="R170" s="142">
        <v>1.4</v>
      </c>
      <c r="S170" s="142">
        <v>1.4</v>
      </c>
      <c r="T170" s="142">
        <v>1.4</v>
      </c>
      <c r="U170" s="142">
        <v>1.4</v>
      </c>
      <c r="V170" s="142">
        <v>1.4</v>
      </c>
      <c r="W170" s="142">
        <v>1.4</v>
      </c>
      <c r="X170" s="142">
        <v>1.4</v>
      </c>
    </row>
    <row r="171" spans="1:24" x14ac:dyDescent="0.5">
      <c r="A171" s="113" t="s">
        <v>291</v>
      </c>
      <c r="B171" s="113" t="s">
        <v>612</v>
      </c>
      <c r="C171" s="142">
        <v>1.46</v>
      </c>
      <c r="D171" s="142">
        <v>1.46</v>
      </c>
      <c r="E171" s="142">
        <v>1.46</v>
      </c>
      <c r="F171" s="142">
        <v>1.46</v>
      </c>
      <c r="G171" s="142">
        <v>1.46</v>
      </c>
      <c r="H171" s="142">
        <v>1.46</v>
      </c>
      <c r="I171" s="142">
        <v>1.46</v>
      </c>
      <c r="J171" s="142">
        <v>1.46</v>
      </c>
      <c r="K171" s="142">
        <v>1.46</v>
      </c>
      <c r="L171" s="142">
        <v>1.46</v>
      </c>
      <c r="M171" s="142">
        <v>1.46</v>
      </c>
      <c r="N171" s="142">
        <v>1.46</v>
      </c>
      <c r="O171" s="142">
        <v>1.46</v>
      </c>
      <c r="P171" s="142">
        <v>1.46</v>
      </c>
      <c r="Q171" s="142">
        <v>1.46</v>
      </c>
      <c r="R171" s="142">
        <v>1.46</v>
      </c>
      <c r="S171" s="142">
        <v>1.46</v>
      </c>
      <c r="T171" s="142">
        <v>1.46</v>
      </c>
      <c r="U171" s="142">
        <v>1.46</v>
      </c>
      <c r="V171" s="142">
        <v>1.46</v>
      </c>
      <c r="W171" s="142">
        <v>1.46</v>
      </c>
      <c r="X171" s="142">
        <v>1.46</v>
      </c>
    </row>
    <row r="172" spans="1:24" x14ac:dyDescent="0.5">
      <c r="A172" s="113" t="s">
        <v>292</v>
      </c>
      <c r="B172" s="113" t="s">
        <v>613</v>
      </c>
      <c r="C172" s="142">
        <v>1.51</v>
      </c>
      <c r="D172" s="142">
        <v>1.51</v>
      </c>
      <c r="E172" s="142">
        <v>1.51</v>
      </c>
      <c r="F172" s="142">
        <v>1.51</v>
      </c>
      <c r="G172" s="142">
        <v>1.51</v>
      </c>
      <c r="H172" s="142">
        <v>1.51</v>
      </c>
      <c r="I172" s="142">
        <v>1.51</v>
      </c>
      <c r="J172" s="142">
        <v>1.51</v>
      </c>
      <c r="K172" s="142">
        <v>1.51</v>
      </c>
      <c r="L172" s="142">
        <v>1.51</v>
      </c>
      <c r="M172" s="142">
        <v>1.51</v>
      </c>
      <c r="N172" s="142">
        <v>1.51</v>
      </c>
      <c r="O172" s="142">
        <v>1.51</v>
      </c>
      <c r="P172" s="142">
        <v>1.51</v>
      </c>
      <c r="Q172" s="142">
        <v>1.51</v>
      </c>
      <c r="R172" s="142">
        <v>1.51</v>
      </c>
      <c r="S172" s="142">
        <v>1.51</v>
      </c>
      <c r="T172" s="142">
        <v>1.51</v>
      </c>
      <c r="U172" s="142">
        <v>1.51</v>
      </c>
      <c r="V172" s="142">
        <v>1.51</v>
      </c>
      <c r="W172" s="142">
        <v>1.51</v>
      </c>
      <c r="X172" s="142">
        <v>1.51</v>
      </c>
    </row>
    <row r="173" spans="1:24" x14ac:dyDescent="0.5">
      <c r="A173" s="113" t="s">
        <v>293</v>
      </c>
      <c r="B173" s="113" t="s">
        <v>614</v>
      </c>
      <c r="C173" s="142">
        <v>1.36</v>
      </c>
      <c r="D173" s="142">
        <v>1.36</v>
      </c>
      <c r="E173" s="142">
        <v>1.36</v>
      </c>
      <c r="F173" s="142">
        <v>1.36</v>
      </c>
      <c r="G173" s="142">
        <v>1.36</v>
      </c>
      <c r="H173" s="142">
        <v>1.36</v>
      </c>
      <c r="I173" s="142">
        <v>1.36</v>
      </c>
      <c r="J173" s="142">
        <v>1.36</v>
      </c>
      <c r="K173" s="142">
        <v>1.36</v>
      </c>
      <c r="L173" s="142">
        <v>1.36</v>
      </c>
      <c r="M173" s="142">
        <v>1.36</v>
      </c>
      <c r="N173" s="142">
        <v>1.36</v>
      </c>
      <c r="O173" s="142">
        <v>1.36</v>
      </c>
      <c r="P173" s="142">
        <v>1.36</v>
      </c>
      <c r="Q173" s="142">
        <v>1.36</v>
      </c>
      <c r="R173" s="142">
        <v>1.36</v>
      </c>
      <c r="S173" s="142">
        <v>1.36</v>
      </c>
      <c r="T173" s="142">
        <v>1.36</v>
      </c>
      <c r="U173" s="142">
        <v>1.36</v>
      </c>
      <c r="V173" s="142">
        <v>1.36</v>
      </c>
      <c r="W173" s="142">
        <v>1.36</v>
      </c>
      <c r="X173" s="142">
        <v>1.36</v>
      </c>
    </row>
    <row r="174" spans="1:24" x14ac:dyDescent="0.5">
      <c r="A174" s="113" t="s">
        <v>294</v>
      </c>
      <c r="B174" s="113" t="s">
        <v>615</v>
      </c>
      <c r="C174" s="142">
        <v>1.41</v>
      </c>
      <c r="D174" s="142">
        <v>1.41</v>
      </c>
      <c r="E174" s="142">
        <v>1.41</v>
      </c>
      <c r="F174" s="142">
        <v>1.41</v>
      </c>
      <c r="G174" s="142">
        <v>1.41</v>
      </c>
      <c r="H174" s="142">
        <v>1.41</v>
      </c>
      <c r="I174" s="142">
        <v>1.41</v>
      </c>
      <c r="J174" s="142">
        <v>1.41</v>
      </c>
      <c r="K174" s="142">
        <v>1.41</v>
      </c>
      <c r="L174" s="142">
        <v>1.41</v>
      </c>
      <c r="M174" s="142">
        <v>1.41</v>
      </c>
      <c r="N174" s="142">
        <v>1.41</v>
      </c>
      <c r="O174" s="142">
        <v>1.41</v>
      </c>
      <c r="P174" s="142">
        <v>1.41</v>
      </c>
      <c r="Q174" s="142">
        <v>1.41</v>
      </c>
      <c r="R174" s="142">
        <v>1.41</v>
      </c>
      <c r="S174" s="142">
        <v>1.41</v>
      </c>
      <c r="T174" s="142">
        <v>1.41</v>
      </c>
      <c r="U174" s="142">
        <v>1.41</v>
      </c>
      <c r="V174" s="142">
        <v>1.41</v>
      </c>
      <c r="W174" s="142">
        <v>1.41</v>
      </c>
      <c r="X174" s="142">
        <v>1.41</v>
      </c>
    </row>
    <row r="175" spans="1:24" x14ac:dyDescent="0.5">
      <c r="A175" s="113" t="s">
        <v>295</v>
      </c>
      <c r="B175" s="113" t="s">
        <v>616</v>
      </c>
      <c r="C175" s="142">
        <v>1.45</v>
      </c>
      <c r="D175" s="142">
        <v>1.45</v>
      </c>
      <c r="E175" s="142">
        <v>1.45</v>
      </c>
      <c r="F175" s="142">
        <v>1.45</v>
      </c>
      <c r="G175" s="142">
        <v>1.45</v>
      </c>
      <c r="H175" s="142">
        <v>1.45</v>
      </c>
      <c r="I175" s="142">
        <v>1.45</v>
      </c>
      <c r="J175" s="142">
        <v>1.45</v>
      </c>
      <c r="K175" s="142">
        <v>1.45</v>
      </c>
      <c r="L175" s="142">
        <v>1.45</v>
      </c>
      <c r="M175" s="142">
        <v>1.45</v>
      </c>
      <c r="N175" s="142">
        <v>1.45</v>
      </c>
      <c r="O175" s="142">
        <v>1.45</v>
      </c>
      <c r="P175" s="142">
        <v>1.45</v>
      </c>
      <c r="Q175" s="142">
        <v>1.45</v>
      </c>
      <c r="R175" s="142">
        <v>1.45</v>
      </c>
      <c r="S175" s="142">
        <v>1.45</v>
      </c>
      <c r="T175" s="142">
        <v>1.45</v>
      </c>
      <c r="U175" s="142">
        <v>1.45</v>
      </c>
      <c r="V175" s="142">
        <v>1.45</v>
      </c>
      <c r="W175" s="142">
        <v>1.45</v>
      </c>
      <c r="X175" s="142">
        <v>1.45</v>
      </c>
    </row>
    <row r="176" spans="1:24" x14ac:dyDescent="0.5">
      <c r="A176" s="113" t="s">
        <v>296</v>
      </c>
      <c r="B176" s="113" t="s">
        <v>617</v>
      </c>
      <c r="C176" s="142">
        <v>1.25</v>
      </c>
      <c r="D176" s="142">
        <v>1.25</v>
      </c>
      <c r="E176" s="142">
        <v>1.25</v>
      </c>
      <c r="F176" s="142">
        <v>1.25</v>
      </c>
      <c r="G176" s="142">
        <v>1.25</v>
      </c>
      <c r="H176" s="142">
        <v>1.25</v>
      </c>
      <c r="I176" s="142">
        <v>1.25</v>
      </c>
      <c r="J176" s="142">
        <v>1.25</v>
      </c>
      <c r="K176" s="142">
        <v>1.25</v>
      </c>
      <c r="L176" s="142">
        <v>1.25</v>
      </c>
      <c r="M176" s="142">
        <v>1.25</v>
      </c>
      <c r="N176" s="142">
        <v>1.25</v>
      </c>
      <c r="O176" s="142">
        <v>1.25</v>
      </c>
      <c r="P176" s="142">
        <v>1.25</v>
      </c>
      <c r="Q176" s="142">
        <v>1.25</v>
      </c>
      <c r="R176" s="142">
        <v>1.25</v>
      </c>
      <c r="S176" s="142">
        <v>1.25</v>
      </c>
      <c r="T176" s="142">
        <v>1.25</v>
      </c>
      <c r="U176" s="142">
        <v>1.25</v>
      </c>
      <c r="V176" s="142">
        <v>1.25</v>
      </c>
      <c r="W176" s="142">
        <v>1.25</v>
      </c>
      <c r="X176" s="142">
        <v>1.25</v>
      </c>
    </row>
    <row r="177" spans="1:24" x14ac:dyDescent="0.5">
      <c r="A177" s="113" t="s">
        <v>297</v>
      </c>
      <c r="B177" s="113" t="s">
        <v>618</v>
      </c>
      <c r="C177" s="142">
        <v>1.27</v>
      </c>
      <c r="D177" s="142">
        <v>1.27</v>
      </c>
      <c r="E177" s="142">
        <v>1.27</v>
      </c>
      <c r="F177" s="142">
        <v>1.27</v>
      </c>
      <c r="G177" s="142">
        <v>1.27</v>
      </c>
      <c r="H177" s="142">
        <v>1.27</v>
      </c>
      <c r="I177" s="142">
        <v>1.27</v>
      </c>
      <c r="J177" s="142">
        <v>1.27</v>
      </c>
      <c r="K177" s="142">
        <v>1.27</v>
      </c>
      <c r="L177" s="142">
        <v>1.27</v>
      </c>
      <c r="M177" s="142">
        <v>1.27</v>
      </c>
      <c r="N177" s="142">
        <v>1.27</v>
      </c>
      <c r="O177" s="142">
        <v>1.27</v>
      </c>
      <c r="P177" s="142">
        <v>1.27</v>
      </c>
      <c r="Q177" s="142">
        <v>1.27</v>
      </c>
      <c r="R177" s="142">
        <v>1.27</v>
      </c>
      <c r="S177" s="142">
        <v>1.27</v>
      </c>
      <c r="T177" s="142">
        <v>1.27</v>
      </c>
      <c r="U177" s="142">
        <v>1.27</v>
      </c>
      <c r="V177" s="142">
        <v>1.27</v>
      </c>
      <c r="W177" s="142">
        <v>1.27</v>
      </c>
      <c r="X177" s="142">
        <v>1.27</v>
      </c>
    </row>
    <row r="178" spans="1:24" x14ac:dyDescent="0.5">
      <c r="A178" s="113" t="s">
        <v>298</v>
      </c>
      <c r="B178" s="113" t="s">
        <v>619</v>
      </c>
      <c r="C178" s="142">
        <v>1.29</v>
      </c>
      <c r="D178" s="142">
        <v>1.29</v>
      </c>
      <c r="E178" s="142">
        <v>1.29</v>
      </c>
      <c r="F178" s="142">
        <v>1.29</v>
      </c>
      <c r="G178" s="142">
        <v>1.29</v>
      </c>
      <c r="H178" s="142">
        <v>1.29</v>
      </c>
      <c r="I178" s="142">
        <v>1.29</v>
      </c>
      <c r="J178" s="142">
        <v>1.29</v>
      </c>
      <c r="K178" s="142">
        <v>1.29</v>
      </c>
      <c r="L178" s="142">
        <v>1.29</v>
      </c>
      <c r="M178" s="142">
        <v>1.29</v>
      </c>
      <c r="N178" s="142">
        <v>1.29</v>
      </c>
      <c r="O178" s="142">
        <v>1.29</v>
      </c>
      <c r="P178" s="142">
        <v>1.29</v>
      </c>
      <c r="Q178" s="142">
        <v>1.29</v>
      </c>
      <c r="R178" s="142">
        <v>1.29</v>
      </c>
      <c r="S178" s="142">
        <v>1.29</v>
      </c>
      <c r="T178" s="142">
        <v>1.29</v>
      </c>
      <c r="U178" s="142">
        <v>1.29</v>
      </c>
      <c r="V178" s="142">
        <v>1.29</v>
      </c>
      <c r="W178" s="142">
        <v>1.29</v>
      </c>
      <c r="X178" s="142">
        <v>1.29</v>
      </c>
    </row>
    <row r="179" spans="1:24" x14ac:dyDescent="0.5">
      <c r="A179" s="113" t="s">
        <v>299</v>
      </c>
      <c r="B179" s="113" t="s">
        <v>620</v>
      </c>
      <c r="C179" s="142">
        <v>1.52</v>
      </c>
      <c r="D179" s="142">
        <v>1.52</v>
      </c>
      <c r="E179" s="142">
        <v>1.52</v>
      </c>
      <c r="F179" s="142">
        <v>1.52</v>
      </c>
      <c r="G179" s="142">
        <v>1.52</v>
      </c>
      <c r="H179" s="142">
        <v>1.52</v>
      </c>
      <c r="I179" s="142">
        <v>1.52</v>
      </c>
      <c r="J179" s="142">
        <v>1.52</v>
      </c>
      <c r="K179" s="142">
        <v>1.52</v>
      </c>
      <c r="L179" s="142">
        <v>1.52</v>
      </c>
      <c r="M179" s="142">
        <v>1.52</v>
      </c>
      <c r="N179" s="142">
        <v>1.52</v>
      </c>
      <c r="O179" s="142">
        <v>1.52</v>
      </c>
      <c r="P179" s="142">
        <v>1.52</v>
      </c>
      <c r="Q179" s="142">
        <v>1.52</v>
      </c>
      <c r="R179" s="142">
        <v>1.52</v>
      </c>
      <c r="S179" s="142">
        <v>1.52</v>
      </c>
      <c r="T179" s="142">
        <v>1.52</v>
      </c>
      <c r="U179" s="142">
        <v>1.52</v>
      </c>
      <c r="V179" s="142">
        <v>1.52</v>
      </c>
      <c r="W179" s="142">
        <v>1.52</v>
      </c>
      <c r="X179" s="142">
        <v>1.52</v>
      </c>
    </row>
    <row r="180" spans="1:24" x14ac:dyDescent="0.5">
      <c r="A180" s="113" t="s">
        <v>300</v>
      </c>
      <c r="B180" s="113" t="s">
        <v>621</v>
      </c>
      <c r="C180" s="142">
        <v>1.59</v>
      </c>
      <c r="D180" s="142">
        <v>1.59</v>
      </c>
      <c r="E180" s="142">
        <v>1.59</v>
      </c>
      <c r="F180" s="142">
        <v>1.59</v>
      </c>
      <c r="G180" s="142">
        <v>1.59</v>
      </c>
      <c r="H180" s="142">
        <v>1.59</v>
      </c>
      <c r="I180" s="142">
        <v>1.59</v>
      </c>
      <c r="J180" s="142">
        <v>1.59</v>
      </c>
      <c r="K180" s="142">
        <v>1.59</v>
      </c>
      <c r="L180" s="142">
        <v>1.59</v>
      </c>
      <c r="M180" s="142">
        <v>1.59</v>
      </c>
      <c r="N180" s="142">
        <v>1.59</v>
      </c>
      <c r="O180" s="142">
        <v>1.59</v>
      </c>
      <c r="P180" s="142">
        <v>1.59</v>
      </c>
      <c r="Q180" s="142">
        <v>1.59</v>
      </c>
      <c r="R180" s="142">
        <v>1.59</v>
      </c>
      <c r="S180" s="142">
        <v>1.59</v>
      </c>
      <c r="T180" s="142">
        <v>1.59</v>
      </c>
      <c r="U180" s="142">
        <v>1.59</v>
      </c>
      <c r="V180" s="142">
        <v>1.59</v>
      </c>
      <c r="W180" s="142">
        <v>1.59</v>
      </c>
      <c r="X180" s="142">
        <v>1.59</v>
      </c>
    </row>
    <row r="181" spans="1:24" x14ac:dyDescent="0.5">
      <c r="A181" s="113" t="s">
        <v>301</v>
      </c>
      <c r="B181" s="113" t="s">
        <v>622</v>
      </c>
      <c r="C181" s="142">
        <v>1.62</v>
      </c>
      <c r="D181" s="142">
        <v>1.62</v>
      </c>
      <c r="E181" s="142">
        <v>1.62</v>
      </c>
      <c r="F181" s="142">
        <v>1.62</v>
      </c>
      <c r="G181" s="142">
        <v>1.62</v>
      </c>
      <c r="H181" s="142">
        <v>1.62</v>
      </c>
      <c r="I181" s="142">
        <v>1.62</v>
      </c>
      <c r="J181" s="142">
        <v>1.62</v>
      </c>
      <c r="K181" s="142">
        <v>1.62</v>
      </c>
      <c r="L181" s="142">
        <v>1.62</v>
      </c>
      <c r="M181" s="142">
        <v>1.62</v>
      </c>
      <c r="N181" s="142">
        <v>1.62</v>
      </c>
      <c r="O181" s="142">
        <v>1.62</v>
      </c>
      <c r="P181" s="142">
        <v>1.62</v>
      </c>
      <c r="Q181" s="142">
        <v>1.62</v>
      </c>
      <c r="R181" s="142">
        <v>1.62</v>
      </c>
      <c r="S181" s="142">
        <v>1.62</v>
      </c>
      <c r="T181" s="142">
        <v>1.62</v>
      </c>
      <c r="U181" s="142">
        <v>1.62</v>
      </c>
      <c r="V181" s="142">
        <v>1.62</v>
      </c>
      <c r="W181" s="142">
        <v>1.62</v>
      </c>
      <c r="X181" s="142">
        <v>1.62</v>
      </c>
    </row>
    <row r="182" spans="1:24" x14ac:dyDescent="0.5">
      <c r="A182" s="113" t="s">
        <v>302</v>
      </c>
      <c r="B182" s="113" t="s">
        <v>623</v>
      </c>
      <c r="C182" s="142">
        <v>1.51</v>
      </c>
      <c r="D182" s="142">
        <v>1.51</v>
      </c>
      <c r="E182" s="142">
        <v>1.51</v>
      </c>
      <c r="F182" s="142">
        <v>1.51</v>
      </c>
      <c r="G182" s="142">
        <v>1.51</v>
      </c>
      <c r="H182" s="142">
        <v>1.51</v>
      </c>
      <c r="I182" s="142">
        <v>1.51</v>
      </c>
      <c r="J182" s="142">
        <v>1.51</v>
      </c>
      <c r="K182" s="142">
        <v>1.51</v>
      </c>
      <c r="L182" s="142">
        <v>1.51</v>
      </c>
      <c r="M182" s="142">
        <v>1.51</v>
      </c>
      <c r="N182" s="142">
        <v>1.51</v>
      </c>
      <c r="O182" s="142">
        <v>1.51</v>
      </c>
      <c r="P182" s="142">
        <v>1.51</v>
      </c>
      <c r="Q182" s="142">
        <v>1.51</v>
      </c>
      <c r="R182" s="142">
        <v>1.51</v>
      </c>
      <c r="S182" s="142">
        <v>1.51</v>
      </c>
      <c r="T182" s="142">
        <v>1.51</v>
      </c>
      <c r="U182" s="142">
        <v>1.51</v>
      </c>
      <c r="V182" s="142">
        <v>1.51</v>
      </c>
      <c r="W182" s="142">
        <v>1.51</v>
      </c>
      <c r="X182" s="142">
        <v>1.51</v>
      </c>
    </row>
    <row r="183" spans="1:24" x14ac:dyDescent="0.5">
      <c r="A183" s="113" t="s">
        <v>303</v>
      </c>
      <c r="B183" s="113" t="s">
        <v>624</v>
      </c>
      <c r="C183" s="142">
        <v>1.58</v>
      </c>
      <c r="D183" s="142">
        <v>1.58</v>
      </c>
      <c r="E183" s="142">
        <v>1.58</v>
      </c>
      <c r="F183" s="142">
        <v>1.58</v>
      </c>
      <c r="G183" s="142">
        <v>1.58</v>
      </c>
      <c r="H183" s="142">
        <v>1.58</v>
      </c>
      <c r="I183" s="142">
        <v>1.58</v>
      </c>
      <c r="J183" s="142">
        <v>1.58</v>
      </c>
      <c r="K183" s="142">
        <v>1.58</v>
      </c>
      <c r="L183" s="142">
        <v>1.58</v>
      </c>
      <c r="M183" s="142">
        <v>1.58</v>
      </c>
      <c r="N183" s="142">
        <v>1.58</v>
      </c>
      <c r="O183" s="142">
        <v>1.58</v>
      </c>
      <c r="P183" s="142">
        <v>1.58</v>
      </c>
      <c r="Q183" s="142">
        <v>1.58</v>
      </c>
      <c r="R183" s="142">
        <v>1.58</v>
      </c>
      <c r="S183" s="142">
        <v>1.58</v>
      </c>
      <c r="T183" s="142">
        <v>1.58</v>
      </c>
      <c r="U183" s="142">
        <v>1.58</v>
      </c>
      <c r="V183" s="142">
        <v>1.58</v>
      </c>
      <c r="W183" s="142">
        <v>1.58</v>
      </c>
      <c r="X183" s="142">
        <v>1.58</v>
      </c>
    </row>
    <row r="184" spans="1:24" x14ac:dyDescent="0.5">
      <c r="A184" s="113" t="s">
        <v>304</v>
      </c>
      <c r="B184" s="113" t="s">
        <v>625</v>
      </c>
      <c r="C184" s="142">
        <v>1.61</v>
      </c>
      <c r="D184" s="142">
        <v>1.61</v>
      </c>
      <c r="E184" s="142">
        <v>1.61</v>
      </c>
      <c r="F184" s="142">
        <v>1.61</v>
      </c>
      <c r="G184" s="142">
        <v>1.61</v>
      </c>
      <c r="H184" s="142">
        <v>1.61</v>
      </c>
      <c r="I184" s="142">
        <v>1.61</v>
      </c>
      <c r="J184" s="142">
        <v>1.61</v>
      </c>
      <c r="K184" s="142">
        <v>1.61</v>
      </c>
      <c r="L184" s="142">
        <v>1.61</v>
      </c>
      <c r="M184" s="142">
        <v>1.61</v>
      </c>
      <c r="N184" s="142">
        <v>1.61</v>
      </c>
      <c r="O184" s="142">
        <v>1.61</v>
      </c>
      <c r="P184" s="142">
        <v>1.61</v>
      </c>
      <c r="Q184" s="142">
        <v>1.61</v>
      </c>
      <c r="R184" s="142">
        <v>1.61</v>
      </c>
      <c r="S184" s="142">
        <v>1.61</v>
      </c>
      <c r="T184" s="142">
        <v>1.61</v>
      </c>
      <c r="U184" s="142">
        <v>1.61</v>
      </c>
      <c r="V184" s="142">
        <v>1.61</v>
      </c>
      <c r="W184" s="142">
        <v>1.61</v>
      </c>
      <c r="X184" s="142">
        <v>1.61</v>
      </c>
    </row>
    <row r="185" spans="1:24" x14ac:dyDescent="0.5">
      <c r="A185" s="113" t="s">
        <v>305</v>
      </c>
      <c r="B185" s="113" t="s">
        <v>626</v>
      </c>
      <c r="C185" s="142">
        <v>1.52</v>
      </c>
      <c r="D185" s="142">
        <v>1.52</v>
      </c>
      <c r="E185" s="142">
        <v>1.52</v>
      </c>
      <c r="F185" s="142">
        <v>1.52</v>
      </c>
      <c r="G185" s="142">
        <v>1.52</v>
      </c>
      <c r="H185" s="142">
        <v>1.52</v>
      </c>
      <c r="I185" s="142">
        <v>1.52</v>
      </c>
      <c r="J185" s="142">
        <v>1.52</v>
      </c>
      <c r="K185" s="142">
        <v>1.52</v>
      </c>
      <c r="L185" s="142">
        <v>1.52</v>
      </c>
      <c r="M185" s="142">
        <v>1.52</v>
      </c>
      <c r="N185" s="142">
        <v>1.52</v>
      </c>
      <c r="O185" s="142">
        <v>1.52</v>
      </c>
      <c r="P185" s="142">
        <v>1.52</v>
      </c>
      <c r="Q185" s="142">
        <v>1.52</v>
      </c>
      <c r="R185" s="142">
        <v>1.52</v>
      </c>
      <c r="S185" s="142">
        <v>1.52</v>
      </c>
      <c r="T185" s="142">
        <v>1.52</v>
      </c>
      <c r="U185" s="142">
        <v>1.52</v>
      </c>
      <c r="V185" s="142">
        <v>1.52</v>
      </c>
      <c r="W185" s="142">
        <v>1.52</v>
      </c>
      <c r="X185" s="142">
        <v>1.52</v>
      </c>
    </row>
    <row r="186" spans="1:24" x14ac:dyDescent="0.5">
      <c r="A186" s="113" t="s">
        <v>306</v>
      </c>
      <c r="B186" s="113" t="s">
        <v>627</v>
      </c>
      <c r="C186" s="142">
        <v>1.59</v>
      </c>
      <c r="D186" s="142">
        <v>1.59</v>
      </c>
      <c r="E186" s="142">
        <v>1.59</v>
      </c>
      <c r="F186" s="142">
        <v>1.59</v>
      </c>
      <c r="G186" s="142">
        <v>1.59</v>
      </c>
      <c r="H186" s="142">
        <v>1.59</v>
      </c>
      <c r="I186" s="142">
        <v>1.59</v>
      </c>
      <c r="J186" s="142">
        <v>1.59</v>
      </c>
      <c r="K186" s="142">
        <v>1.59</v>
      </c>
      <c r="L186" s="142">
        <v>1.59</v>
      </c>
      <c r="M186" s="142">
        <v>1.59</v>
      </c>
      <c r="N186" s="142">
        <v>1.59</v>
      </c>
      <c r="O186" s="142">
        <v>1.59</v>
      </c>
      <c r="P186" s="142">
        <v>1.59</v>
      </c>
      <c r="Q186" s="142">
        <v>1.59</v>
      </c>
      <c r="R186" s="142">
        <v>1.59</v>
      </c>
      <c r="S186" s="142">
        <v>1.59</v>
      </c>
      <c r="T186" s="142">
        <v>1.59</v>
      </c>
      <c r="U186" s="142">
        <v>1.59</v>
      </c>
      <c r="V186" s="142">
        <v>1.59</v>
      </c>
      <c r="W186" s="142">
        <v>1.59</v>
      </c>
      <c r="X186" s="142">
        <v>1.59</v>
      </c>
    </row>
    <row r="187" spans="1:24" x14ac:dyDescent="0.5">
      <c r="A187" s="113" t="s">
        <v>307</v>
      </c>
      <c r="B187" s="113" t="s">
        <v>628</v>
      </c>
      <c r="C187" s="142">
        <v>1.62</v>
      </c>
      <c r="D187" s="142">
        <v>1.62</v>
      </c>
      <c r="E187" s="142">
        <v>1.62</v>
      </c>
      <c r="F187" s="142">
        <v>1.62</v>
      </c>
      <c r="G187" s="142">
        <v>1.62</v>
      </c>
      <c r="H187" s="142">
        <v>1.62</v>
      </c>
      <c r="I187" s="142">
        <v>1.62</v>
      </c>
      <c r="J187" s="142">
        <v>1.62</v>
      </c>
      <c r="K187" s="142">
        <v>1.62</v>
      </c>
      <c r="L187" s="142">
        <v>1.62</v>
      </c>
      <c r="M187" s="142">
        <v>1.62</v>
      </c>
      <c r="N187" s="142">
        <v>1.62</v>
      </c>
      <c r="O187" s="142">
        <v>1.62</v>
      </c>
      <c r="P187" s="142">
        <v>1.62</v>
      </c>
      <c r="Q187" s="142">
        <v>1.62</v>
      </c>
      <c r="R187" s="142">
        <v>1.62</v>
      </c>
      <c r="S187" s="142">
        <v>1.62</v>
      </c>
      <c r="T187" s="142">
        <v>1.62</v>
      </c>
      <c r="U187" s="142">
        <v>1.62</v>
      </c>
      <c r="V187" s="142">
        <v>1.62</v>
      </c>
      <c r="W187" s="142">
        <v>1.62</v>
      </c>
      <c r="X187" s="142">
        <v>1.62</v>
      </c>
    </row>
    <row r="188" spans="1:24" x14ac:dyDescent="0.5">
      <c r="A188" s="113" t="s">
        <v>308</v>
      </c>
      <c r="B188" s="113" t="s">
        <v>629</v>
      </c>
      <c r="C188" s="142">
        <v>1.52</v>
      </c>
      <c r="D188" s="142">
        <v>1.52</v>
      </c>
      <c r="E188" s="142">
        <v>1.52</v>
      </c>
      <c r="F188" s="142">
        <v>1.52</v>
      </c>
      <c r="G188" s="142">
        <v>1.52</v>
      </c>
      <c r="H188" s="142">
        <v>1.52</v>
      </c>
      <c r="I188" s="142">
        <v>1.52</v>
      </c>
      <c r="J188" s="142">
        <v>1.52</v>
      </c>
      <c r="K188" s="142">
        <v>1.52</v>
      </c>
      <c r="L188" s="142">
        <v>1.52</v>
      </c>
      <c r="M188" s="142">
        <v>1.52</v>
      </c>
      <c r="N188" s="142">
        <v>1.52</v>
      </c>
      <c r="O188" s="142">
        <v>1.52</v>
      </c>
      <c r="P188" s="142">
        <v>1.52</v>
      </c>
      <c r="Q188" s="142">
        <v>1.52</v>
      </c>
      <c r="R188" s="142">
        <v>1.52</v>
      </c>
      <c r="S188" s="142">
        <v>1.52</v>
      </c>
      <c r="T188" s="142">
        <v>1.52</v>
      </c>
      <c r="U188" s="142">
        <v>1.52</v>
      </c>
      <c r="V188" s="142">
        <v>1.52</v>
      </c>
      <c r="W188" s="142">
        <v>1.52</v>
      </c>
      <c r="X188" s="142">
        <v>1.52</v>
      </c>
    </row>
    <row r="189" spans="1:24" x14ac:dyDescent="0.5">
      <c r="A189" s="113" t="s">
        <v>309</v>
      </c>
      <c r="B189" s="113" t="s">
        <v>630</v>
      </c>
      <c r="C189" s="142">
        <v>1.59</v>
      </c>
      <c r="D189" s="142">
        <v>1.59</v>
      </c>
      <c r="E189" s="142">
        <v>1.59</v>
      </c>
      <c r="F189" s="142">
        <v>1.59</v>
      </c>
      <c r="G189" s="142">
        <v>1.59</v>
      </c>
      <c r="H189" s="142">
        <v>1.59</v>
      </c>
      <c r="I189" s="142">
        <v>1.59</v>
      </c>
      <c r="J189" s="142">
        <v>1.59</v>
      </c>
      <c r="K189" s="142">
        <v>1.59</v>
      </c>
      <c r="L189" s="142">
        <v>1.59</v>
      </c>
      <c r="M189" s="142">
        <v>1.59</v>
      </c>
      <c r="N189" s="142">
        <v>1.59</v>
      </c>
      <c r="O189" s="142">
        <v>1.59</v>
      </c>
      <c r="P189" s="142">
        <v>1.59</v>
      </c>
      <c r="Q189" s="142">
        <v>1.59</v>
      </c>
      <c r="R189" s="142">
        <v>1.59</v>
      </c>
      <c r="S189" s="142">
        <v>1.59</v>
      </c>
      <c r="T189" s="142">
        <v>1.59</v>
      </c>
      <c r="U189" s="142">
        <v>1.59</v>
      </c>
      <c r="V189" s="142">
        <v>1.59</v>
      </c>
      <c r="W189" s="142">
        <v>1.59</v>
      </c>
      <c r="X189" s="142">
        <v>1.59</v>
      </c>
    </row>
    <row r="190" spans="1:24" x14ac:dyDescent="0.5">
      <c r="A190" s="113" t="s">
        <v>310</v>
      </c>
      <c r="B190" s="113" t="s">
        <v>631</v>
      </c>
      <c r="C190" s="142">
        <v>1.62</v>
      </c>
      <c r="D190" s="142">
        <v>1.62</v>
      </c>
      <c r="E190" s="142">
        <v>1.62</v>
      </c>
      <c r="F190" s="142">
        <v>1.62</v>
      </c>
      <c r="G190" s="142">
        <v>1.62</v>
      </c>
      <c r="H190" s="142">
        <v>1.62</v>
      </c>
      <c r="I190" s="142">
        <v>1.62</v>
      </c>
      <c r="J190" s="142">
        <v>1.62</v>
      </c>
      <c r="K190" s="142">
        <v>1.62</v>
      </c>
      <c r="L190" s="142">
        <v>1.62</v>
      </c>
      <c r="M190" s="142">
        <v>1.62</v>
      </c>
      <c r="N190" s="142">
        <v>1.62</v>
      </c>
      <c r="O190" s="142">
        <v>1.62</v>
      </c>
      <c r="P190" s="142">
        <v>1.62</v>
      </c>
      <c r="Q190" s="142">
        <v>1.62</v>
      </c>
      <c r="R190" s="142">
        <v>1.62</v>
      </c>
      <c r="S190" s="142">
        <v>1.62</v>
      </c>
      <c r="T190" s="142">
        <v>1.62</v>
      </c>
      <c r="U190" s="142">
        <v>1.62</v>
      </c>
      <c r="V190" s="142">
        <v>1.62</v>
      </c>
      <c r="W190" s="142">
        <v>1.62</v>
      </c>
      <c r="X190" s="142">
        <v>1.62</v>
      </c>
    </row>
    <row r="191" spans="1:24" x14ac:dyDescent="0.5">
      <c r="A191" s="113" t="s">
        <v>311</v>
      </c>
      <c r="B191" s="113" t="s">
        <v>632</v>
      </c>
      <c r="C191" s="142">
        <v>1.52</v>
      </c>
      <c r="D191" s="142">
        <v>1.52</v>
      </c>
      <c r="E191" s="142">
        <v>1.52</v>
      </c>
      <c r="F191" s="142">
        <v>1.52</v>
      </c>
      <c r="G191" s="142">
        <v>1.52</v>
      </c>
      <c r="H191" s="142">
        <v>1.52</v>
      </c>
      <c r="I191" s="142">
        <v>1.52</v>
      </c>
      <c r="J191" s="142">
        <v>1.52</v>
      </c>
      <c r="K191" s="142">
        <v>1.52</v>
      </c>
      <c r="L191" s="142">
        <v>1.52</v>
      </c>
      <c r="M191" s="142">
        <v>1.52</v>
      </c>
      <c r="N191" s="142">
        <v>1.52</v>
      </c>
      <c r="O191" s="142">
        <v>1.52</v>
      </c>
      <c r="P191" s="142">
        <v>1.52</v>
      </c>
      <c r="Q191" s="142">
        <v>1.52</v>
      </c>
      <c r="R191" s="142">
        <v>1.52</v>
      </c>
      <c r="S191" s="142">
        <v>1.52</v>
      </c>
      <c r="T191" s="142">
        <v>1.52</v>
      </c>
      <c r="U191" s="142">
        <v>1.52</v>
      </c>
      <c r="V191" s="142">
        <v>1.52</v>
      </c>
      <c r="W191" s="142">
        <v>1.52</v>
      </c>
      <c r="X191" s="142">
        <v>1.52</v>
      </c>
    </row>
    <row r="192" spans="1:24" x14ac:dyDescent="0.5">
      <c r="A192" s="113" t="s">
        <v>312</v>
      </c>
      <c r="B192" s="113" t="s">
        <v>633</v>
      </c>
      <c r="C192" s="142">
        <v>1.59</v>
      </c>
      <c r="D192" s="142">
        <v>1.59</v>
      </c>
      <c r="E192" s="142">
        <v>1.59</v>
      </c>
      <c r="F192" s="142">
        <v>1.59</v>
      </c>
      <c r="G192" s="142">
        <v>1.59</v>
      </c>
      <c r="H192" s="142">
        <v>1.59</v>
      </c>
      <c r="I192" s="142">
        <v>1.59</v>
      </c>
      <c r="J192" s="142">
        <v>1.59</v>
      </c>
      <c r="K192" s="142">
        <v>1.59</v>
      </c>
      <c r="L192" s="142">
        <v>1.59</v>
      </c>
      <c r="M192" s="142">
        <v>1.59</v>
      </c>
      <c r="N192" s="142">
        <v>1.59</v>
      </c>
      <c r="O192" s="142">
        <v>1.59</v>
      </c>
      <c r="P192" s="142">
        <v>1.59</v>
      </c>
      <c r="Q192" s="142">
        <v>1.59</v>
      </c>
      <c r="R192" s="142">
        <v>1.59</v>
      </c>
      <c r="S192" s="142">
        <v>1.59</v>
      </c>
      <c r="T192" s="142">
        <v>1.59</v>
      </c>
      <c r="U192" s="142">
        <v>1.59</v>
      </c>
      <c r="V192" s="142">
        <v>1.59</v>
      </c>
      <c r="W192" s="142">
        <v>1.59</v>
      </c>
      <c r="X192" s="142">
        <v>1.59</v>
      </c>
    </row>
    <row r="193" spans="1:24" x14ac:dyDescent="0.5">
      <c r="A193" s="113" t="s">
        <v>313</v>
      </c>
      <c r="B193" s="113" t="s">
        <v>634</v>
      </c>
      <c r="C193" s="142">
        <v>1.62</v>
      </c>
      <c r="D193" s="142">
        <v>1.62</v>
      </c>
      <c r="E193" s="142">
        <v>1.62</v>
      </c>
      <c r="F193" s="142">
        <v>1.62</v>
      </c>
      <c r="G193" s="142">
        <v>1.62</v>
      </c>
      <c r="H193" s="142">
        <v>1.62</v>
      </c>
      <c r="I193" s="142">
        <v>1.62</v>
      </c>
      <c r="J193" s="142">
        <v>1.62</v>
      </c>
      <c r="K193" s="142">
        <v>1.62</v>
      </c>
      <c r="L193" s="142">
        <v>1.62</v>
      </c>
      <c r="M193" s="142">
        <v>1.62</v>
      </c>
      <c r="N193" s="142">
        <v>1.62</v>
      </c>
      <c r="O193" s="142">
        <v>1.62</v>
      </c>
      <c r="P193" s="142">
        <v>1.62</v>
      </c>
      <c r="Q193" s="142">
        <v>1.62</v>
      </c>
      <c r="R193" s="142">
        <v>1.62</v>
      </c>
      <c r="S193" s="142">
        <v>1.62</v>
      </c>
      <c r="T193" s="142">
        <v>1.62</v>
      </c>
      <c r="U193" s="142">
        <v>1.62</v>
      </c>
      <c r="V193" s="142">
        <v>1.62</v>
      </c>
      <c r="W193" s="142">
        <v>1.62</v>
      </c>
      <c r="X193" s="142">
        <v>1.62</v>
      </c>
    </row>
    <row r="194" spans="1:24" x14ac:dyDescent="0.5">
      <c r="A194" s="113" t="s">
        <v>314</v>
      </c>
      <c r="B194" s="113" t="s">
        <v>635</v>
      </c>
      <c r="C194" s="142">
        <v>1.51</v>
      </c>
      <c r="D194" s="142">
        <v>1.51</v>
      </c>
      <c r="E194" s="142">
        <v>1.51</v>
      </c>
      <c r="F194" s="142">
        <v>1.51</v>
      </c>
      <c r="G194" s="142">
        <v>1.51</v>
      </c>
      <c r="H194" s="142">
        <v>1.51</v>
      </c>
      <c r="I194" s="142">
        <v>1.51</v>
      </c>
      <c r="J194" s="142">
        <v>1.51</v>
      </c>
      <c r="K194" s="142">
        <v>1.51</v>
      </c>
      <c r="L194" s="142">
        <v>1.51</v>
      </c>
      <c r="M194" s="142">
        <v>1.51</v>
      </c>
      <c r="N194" s="142">
        <v>1.51</v>
      </c>
      <c r="O194" s="142">
        <v>1.51</v>
      </c>
      <c r="P194" s="142">
        <v>1.51</v>
      </c>
      <c r="Q194" s="142">
        <v>1.51</v>
      </c>
      <c r="R194" s="142">
        <v>1.51</v>
      </c>
      <c r="S194" s="142">
        <v>1.51</v>
      </c>
      <c r="T194" s="142">
        <v>1.51</v>
      </c>
      <c r="U194" s="142">
        <v>1.51</v>
      </c>
      <c r="V194" s="142">
        <v>1.51</v>
      </c>
      <c r="W194" s="142">
        <v>1.51</v>
      </c>
      <c r="X194" s="142">
        <v>1.51</v>
      </c>
    </row>
    <row r="195" spans="1:24" x14ac:dyDescent="0.5">
      <c r="A195" s="113" t="s">
        <v>315</v>
      </c>
      <c r="B195" s="113" t="s">
        <v>636</v>
      </c>
      <c r="C195" s="142">
        <v>1.58</v>
      </c>
      <c r="D195" s="142">
        <v>1.58</v>
      </c>
      <c r="E195" s="142">
        <v>1.58</v>
      </c>
      <c r="F195" s="142">
        <v>1.58</v>
      </c>
      <c r="G195" s="142">
        <v>1.58</v>
      </c>
      <c r="H195" s="142">
        <v>1.58</v>
      </c>
      <c r="I195" s="142">
        <v>1.58</v>
      </c>
      <c r="J195" s="142">
        <v>1.58</v>
      </c>
      <c r="K195" s="142">
        <v>1.58</v>
      </c>
      <c r="L195" s="142">
        <v>1.58</v>
      </c>
      <c r="M195" s="142">
        <v>1.58</v>
      </c>
      <c r="N195" s="142">
        <v>1.58</v>
      </c>
      <c r="O195" s="142">
        <v>1.58</v>
      </c>
      <c r="P195" s="142">
        <v>1.58</v>
      </c>
      <c r="Q195" s="142">
        <v>1.58</v>
      </c>
      <c r="R195" s="142">
        <v>1.58</v>
      </c>
      <c r="S195" s="142">
        <v>1.58</v>
      </c>
      <c r="T195" s="142">
        <v>1.58</v>
      </c>
      <c r="U195" s="142">
        <v>1.58</v>
      </c>
      <c r="V195" s="142">
        <v>1.58</v>
      </c>
      <c r="W195" s="142">
        <v>1.58</v>
      </c>
      <c r="X195" s="142">
        <v>1.58</v>
      </c>
    </row>
    <row r="196" spans="1:24" x14ac:dyDescent="0.5">
      <c r="A196" s="113" t="s">
        <v>316</v>
      </c>
      <c r="B196" s="113" t="s">
        <v>637</v>
      </c>
      <c r="C196" s="142">
        <v>1.61</v>
      </c>
      <c r="D196" s="142">
        <v>1.61</v>
      </c>
      <c r="E196" s="142">
        <v>1.61</v>
      </c>
      <c r="F196" s="142">
        <v>1.61</v>
      </c>
      <c r="G196" s="142">
        <v>1.61</v>
      </c>
      <c r="H196" s="142">
        <v>1.61</v>
      </c>
      <c r="I196" s="142">
        <v>1.61</v>
      </c>
      <c r="J196" s="142">
        <v>1.61</v>
      </c>
      <c r="K196" s="142">
        <v>1.61</v>
      </c>
      <c r="L196" s="142">
        <v>1.61</v>
      </c>
      <c r="M196" s="142">
        <v>1.61</v>
      </c>
      <c r="N196" s="142">
        <v>1.61</v>
      </c>
      <c r="O196" s="142">
        <v>1.61</v>
      </c>
      <c r="P196" s="142">
        <v>1.61</v>
      </c>
      <c r="Q196" s="142">
        <v>1.61</v>
      </c>
      <c r="R196" s="142">
        <v>1.61</v>
      </c>
      <c r="S196" s="142">
        <v>1.61</v>
      </c>
      <c r="T196" s="142">
        <v>1.61</v>
      </c>
      <c r="U196" s="142">
        <v>1.61</v>
      </c>
      <c r="V196" s="142">
        <v>1.61</v>
      </c>
      <c r="W196" s="142">
        <v>1.61</v>
      </c>
      <c r="X196" s="142">
        <v>1.61</v>
      </c>
    </row>
    <row r="197" spans="1:24" x14ac:dyDescent="0.5">
      <c r="A197" s="113" t="s">
        <v>317</v>
      </c>
      <c r="B197" s="113" t="s">
        <v>638</v>
      </c>
      <c r="C197" s="142">
        <v>1.52</v>
      </c>
      <c r="D197" s="142">
        <v>1.52</v>
      </c>
      <c r="E197" s="142">
        <v>1.52</v>
      </c>
      <c r="F197" s="142">
        <v>1.52</v>
      </c>
      <c r="G197" s="142">
        <v>1.52</v>
      </c>
      <c r="H197" s="142">
        <v>1.52</v>
      </c>
      <c r="I197" s="142">
        <v>1.52</v>
      </c>
      <c r="J197" s="142">
        <v>1.52</v>
      </c>
      <c r="K197" s="142">
        <v>1.52</v>
      </c>
      <c r="L197" s="142">
        <v>1.52</v>
      </c>
      <c r="M197" s="142">
        <v>1.52</v>
      </c>
      <c r="N197" s="142">
        <v>1.52</v>
      </c>
      <c r="O197" s="142">
        <v>1.52</v>
      </c>
      <c r="P197" s="142">
        <v>1.52</v>
      </c>
      <c r="Q197" s="142">
        <v>1.52</v>
      </c>
      <c r="R197" s="142">
        <v>1.52</v>
      </c>
      <c r="S197" s="142">
        <v>1.52</v>
      </c>
      <c r="T197" s="142">
        <v>1.52</v>
      </c>
      <c r="U197" s="142">
        <v>1.52</v>
      </c>
      <c r="V197" s="142">
        <v>1.52</v>
      </c>
      <c r="W197" s="142">
        <v>1.52</v>
      </c>
      <c r="X197" s="142">
        <v>1.52</v>
      </c>
    </row>
    <row r="198" spans="1:24" x14ac:dyDescent="0.5">
      <c r="A198" s="113" t="s">
        <v>318</v>
      </c>
      <c r="B198" s="113" t="s">
        <v>639</v>
      </c>
      <c r="C198" s="142">
        <v>1.59</v>
      </c>
      <c r="D198" s="142">
        <v>1.59</v>
      </c>
      <c r="E198" s="142">
        <v>1.59</v>
      </c>
      <c r="F198" s="142">
        <v>1.59</v>
      </c>
      <c r="G198" s="142">
        <v>1.59</v>
      </c>
      <c r="H198" s="142">
        <v>1.59</v>
      </c>
      <c r="I198" s="142">
        <v>1.59</v>
      </c>
      <c r="J198" s="142">
        <v>1.59</v>
      </c>
      <c r="K198" s="142">
        <v>1.59</v>
      </c>
      <c r="L198" s="142">
        <v>1.59</v>
      </c>
      <c r="M198" s="142">
        <v>1.59</v>
      </c>
      <c r="N198" s="142">
        <v>1.59</v>
      </c>
      <c r="O198" s="142">
        <v>1.59</v>
      </c>
      <c r="P198" s="142">
        <v>1.59</v>
      </c>
      <c r="Q198" s="142">
        <v>1.59</v>
      </c>
      <c r="R198" s="142">
        <v>1.59</v>
      </c>
      <c r="S198" s="142">
        <v>1.59</v>
      </c>
      <c r="T198" s="142">
        <v>1.59</v>
      </c>
      <c r="U198" s="142">
        <v>1.59</v>
      </c>
      <c r="V198" s="142">
        <v>1.59</v>
      </c>
      <c r="W198" s="142">
        <v>1.59</v>
      </c>
      <c r="X198" s="142">
        <v>1.59</v>
      </c>
    </row>
    <row r="199" spans="1:24" x14ac:dyDescent="0.5">
      <c r="A199" s="113" t="s">
        <v>319</v>
      </c>
      <c r="B199" s="113" t="s">
        <v>640</v>
      </c>
      <c r="C199" s="142">
        <v>1.62</v>
      </c>
      <c r="D199" s="142">
        <v>1.62</v>
      </c>
      <c r="E199" s="142">
        <v>1.62</v>
      </c>
      <c r="F199" s="142">
        <v>1.62</v>
      </c>
      <c r="G199" s="142">
        <v>1.62</v>
      </c>
      <c r="H199" s="142">
        <v>1.62</v>
      </c>
      <c r="I199" s="142">
        <v>1.62</v>
      </c>
      <c r="J199" s="142">
        <v>1.62</v>
      </c>
      <c r="K199" s="142">
        <v>1.62</v>
      </c>
      <c r="L199" s="142">
        <v>1.62</v>
      </c>
      <c r="M199" s="142">
        <v>1.62</v>
      </c>
      <c r="N199" s="142">
        <v>1.62</v>
      </c>
      <c r="O199" s="142">
        <v>1.62</v>
      </c>
      <c r="P199" s="142">
        <v>1.62</v>
      </c>
      <c r="Q199" s="142">
        <v>1.62</v>
      </c>
      <c r="R199" s="142">
        <v>1.62</v>
      </c>
      <c r="S199" s="142">
        <v>1.62</v>
      </c>
      <c r="T199" s="142">
        <v>1.62</v>
      </c>
      <c r="U199" s="142">
        <v>1.62</v>
      </c>
      <c r="V199" s="142">
        <v>1.62</v>
      </c>
      <c r="W199" s="142">
        <v>1.62</v>
      </c>
      <c r="X199" s="142">
        <v>1.62</v>
      </c>
    </row>
    <row r="200" spans="1:24" x14ac:dyDescent="0.5">
      <c r="A200" s="113" t="s">
        <v>320</v>
      </c>
      <c r="B200" s="113" t="s">
        <v>641</v>
      </c>
      <c r="C200" s="142">
        <v>1.52</v>
      </c>
      <c r="D200" s="142">
        <v>1.52</v>
      </c>
      <c r="E200" s="142">
        <v>1.52</v>
      </c>
      <c r="F200" s="142">
        <v>1.52</v>
      </c>
      <c r="G200" s="142">
        <v>1.52</v>
      </c>
      <c r="H200" s="142">
        <v>1.52</v>
      </c>
      <c r="I200" s="142">
        <v>1.52</v>
      </c>
      <c r="J200" s="142">
        <v>1.52</v>
      </c>
      <c r="K200" s="142">
        <v>1.52</v>
      </c>
      <c r="L200" s="142">
        <v>1.52</v>
      </c>
      <c r="M200" s="142">
        <v>1.52</v>
      </c>
      <c r="N200" s="142">
        <v>1.52</v>
      </c>
      <c r="O200" s="142">
        <v>1.52</v>
      </c>
      <c r="P200" s="142">
        <v>1.52</v>
      </c>
      <c r="Q200" s="142">
        <v>1.52</v>
      </c>
      <c r="R200" s="142">
        <v>1.52</v>
      </c>
      <c r="S200" s="142">
        <v>1.52</v>
      </c>
      <c r="T200" s="142">
        <v>1.52</v>
      </c>
      <c r="U200" s="142">
        <v>1.52</v>
      </c>
      <c r="V200" s="142">
        <v>1.52</v>
      </c>
      <c r="W200" s="142">
        <v>1.52</v>
      </c>
      <c r="X200" s="142">
        <v>1.52</v>
      </c>
    </row>
    <row r="201" spans="1:24" x14ac:dyDescent="0.5">
      <c r="A201" s="113" t="s">
        <v>321</v>
      </c>
      <c r="B201" s="113" t="s">
        <v>642</v>
      </c>
      <c r="C201" s="142">
        <v>1.59</v>
      </c>
      <c r="D201" s="142">
        <v>1.59</v>
      </c>
      <c r="E201" s="142">
        <v>1.59</v>
      </c>
      <c r="F201" s="142">
        <v>1.59</v>
      </c>
      <c r="G201" s="142">
        <v>1.59</v>
      </c>
      <c r="H201" s="142">
        <v>1.59</v>
      </c>
      <c r="I201" s="142">
        <v>1.59</v>
      </c>
      <c r="J201" s="142">
        <v>1.59</v>
      </c>
      <c r="K201" s="142">
        <v>1.59</v>
      </c>
      <c r="L201" s="142">
        <v>1.59</v>
      </c>
      <c r="M201" s="142">
        <v>1.59</v>
      </c>
      <c r="N201" s="142">
        <v>1.59</v>
      </c>
      <c r="O201" s="142">
        <v>1.59</v>
      </c>
      <c r="P201" s="142">
        <v>1.59</v>
      </c>
      <c r="Q201" s="142">
        <v>1.59</v>
      </c>
      <c r="R201" s="142">
        <v>1.59</v>
      </c>
      <c r="S201" s="142">
        <v>1.59</v>
      </c>
      <c r="T201" s="142">
        <v>1.59</v>
      </c>
      <c r="U201" s="142">
        <v>1.59</v>
      </c>
      <c r="V201" s="142">
        <v>1.59</v>
      </c>
      <c r="W201" s="142">
        <v>1.59</v>
      </c>
      <c r="X201" s="142">
        <v>1.59</v>
      </c>
    </row>
    <row r="202" spans="1:24" x14ac:dyDescent="0.5">
      <c r="A202" s="113" t="s">
        <v>322</v>
      </c>
      <c r="B202" s="113" t="s">
        <v>643</v>
      </c>
      <c r="C202" s="142">
        <v>1.62</v>
      </c>
      <c r="D202" s="142">
        <v>1.62</v>
      </c>
      <c r="E202" s="142">
        <v>1.62</v>
      </c>
      <c r="F202" s="142">
        <v>1.62</v>
      </c>
      <c r="G202" s="142">
        <v>1.62</v>
      </c>
      <c r="H202" s="142">
        <v>1.62</v>
      </c>
      <c r="I202" s="142">
        <v>1.62</v>
      </c>
      <c r="J202" s="142">
        <v>1.62</v>
      </c>
      <c r="K202" s="142">
        <v>1.62</v>
      </c>
      <c r="L202" s="142">
        <v>1.62</v>
      </c>
      <c r="M202" s="142">
        <v>1.62</v>
      </c>
      <c r="N202" s="142">
        <v>1.62</v>
      </c>
      <c r="O202" s="142">
        <v>1.62</v>
      </c>
      <c r="P202" s="142">
        <v>1.62</v>
      </c>
      <c r="Q202" s="142">
        <v>1.62</v>
      </c>
      <c r="R202" s="142">
        <v>1.62</v>
      </c>
      <c r="S202" s="142">
        <v>1.62</v>
      </c>
      <c r="T202" s="142">
        <v>1.62</v>
      </c>
      <c r="U202" s="142">
        <v>1.62</v>
      </c>
      <c r="V202" s="142">
        <v>1.62</v>
      </c>
      <c r="W202" s="142">
        <v>1.62</v>
      </c>
      <c r="X202" s="142">
        <v>1.62</v>
      </c>
    </row>
    <row r="203" spans="1:24" x14ac:dyDescent="0.5">
      <c r="A203" s="113" t="s">
        <v>323</v>
      </c>
      <c r="B203" s="113" t="s">
        <v>644</v>
      </c>
      <c r="C203" s="142">
        <v>1.52</v>
      </c>
      <c r="D203" s="142">
        <v>1.52</v>
      </c>
      <c r="E203" s="142">
        <v>1.52</v>
      </c>
      <c r="F203" s="142">
        <v>1.52</v>
      </c>
      <c r="G203" s="142">
        <v>1.52</v>
      </c>
      <c r="H203" s="142">
        <v>1.52</v>
      </c>
      <c r="I203" s="142">
        <v>1.52</v>
      </c>
      <c r="J203" s="142">
        <v>1.52</v>
      </c>
      <c r="K203" s="142">
        <v>1.52</v>
      </c>
      <c r="L203" s="142">
        <v>1.52</v>
      </c>
      <c r="M203" s="142">
        <v>1.52</v>
      </c>
      <c r="N203" s="142">
        <v>1.52</v>
      </c>
      <c r="O203" s="142">
        <v>1.52</v>
      </c>
      <c r="P203" s="142">
        <v>1.52</v>
      </c>
      <c r="Q203" s="142">
        <v>1.52</v>
      </c>
      <c r="R203" s="142">
        <v>1.52</v>
      </c>
      <c r="S203" s="142">
        <v>1.52</v>
      </c>
      <c r="T203" s="142">
        <v>1.52</v>
      </c>
      <c r="U203" s="142">
        <v>1.52</v>
      </c>
      <c r="V203" s="142">
        <v>1.52</v>
      </c>
      <c r="W203" s="142">
        <v>1.52</v>
      </c>
      <c r="X203" s="142">
        <v>1.52</v>
      </c>
    </row>
    <row r="204" spans="1:24" x14ac:dyDescent="0.5">
      <c r="A204" s="113" t="s">
        <v>324</v>
      </c>
      <c r="B204" s="113" t="s">
        <v>645</v>
      </c>
      <c r="C204" s="142">
        <v>1.59</v>
      </c>
      <c r="D204" s="142">
        <v>1.59</v>
      </c>
      <c r="E204" s="142">
        <v>1.59</v>
      </c>
      <c r="F204" s="142">
        <v>1.59</v>
      </c>
      <c r="G204" s="142">
        <v>1.59</v>
      </c>
      <c r="H204" s="142">
        <v>1.59</v>
      </c>
      <c r="I204" s="142">
        <v>1.59</v>
      </c>
      <c r="J204" s="142">
        <v>1.59</v>
      </c>
      <c r="K204" s="142">
        <v>1.59</v>
      </c>
      <c r="L204" s="142">
        <v>1.59</v>
      </c>
      <c r="M204" s="142">
        <v>1.59</v>
      </c>
      <c r="N204" s="142">
        <v>1.59</v>
      </c>
      <c r="O204" s="142">
        <v>1.59</v>
      </c>
      <c r="P204" s="142">
        <v>1.59</v>
      </c>
      <c r="Q204" s="142">
        <v>1.59</v>
      </c>
      <c r="R204" s="142">
        <v>1.59</v>
      </c>
      <c r="S204" s="142">
        <v>1.59</v>
      </c>
      <c r="T204" s="142">
        <v>1.59</v>
      </c>
      <c r="U204" s="142">
        <v>1.59</v>
      </c>
      <c r="V204" s="142">
        <v>1.59</v>
      </c>
      <c r="W204" s="142">
        <v>1.59</v>
      </c>
      <c r="X204" s="142">
        <v>1.59</v>
      </c>
    </row>
    <row r="205" spans="1:24" x14ac:dyDescent="0.5">
      <c r="A205" s="113" t="s">
        <v>325</v>
      </c>
      <c r="B205" s="113" t="s">
        <v>646</v>
      </c>
      <c r="C205" s="142">
        <v>1.62</v>
      </c>
      <c r="D205" s="142">
        <v>1.62</v>
      </c>
      <c r="E205" s="142">
        <v>1.62</v>
      </c>
      <c r="F205" s="142">
        <v>1.62</v>
      </c>
      <c r="G205" s="142">
        <v>1.62</v>
      </c>
      <c r="H205" s="142">
        <v>1.62</v>
      </c>
      <c r="I205" s="142">
        <v>1.62</v>
      </c>
      <c r="J205" s="142">
        <v>1.62</v>
      </c>
      <c r="K205" s="142">
        <v>1.62</v>
      </c>
      <c r="L205" s="142">
        <v>1.62</v>
      </c>
      <c r="M205" s="142">
        <v>1.62</v>
      </c>
      <c r="N205" s="142">
        <v>1.62</v>
      </c>
      <c r="O205" s="142">
        <v>1.62</v>
      </c>
      <c r="P205" s="142">
        <v>1.62</v>
      </c>
      <c r="Q205" s="142">
        <v>1.62</v>
      </c>
      <c r="R205" s="142">
        <v>1.62</v>
      </c>
      <c r="S205" s="142">
        <v>1.62</v>
      </c>
      <c r="T205" s="142">
        <v>1.62</v>
      </c>
      <c r="U205" s="142">
        <v>1.62</v>
      </c>
      <c r="V205" s="142">
        <v>1.62</v>
      </c>
      <c r="W205" s="142">
        <v>1.62</v>
      </c>
      <c r="X205" s="142">
        <v>1.62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FDDC-D419-496D-ABDB-5D79252F917C}">
  <sheetPr>
    <pageSetUpPr fitToPage="1"/>
  </sheetPr>
  <dimension ref="A1:J29"/>
  <sheetViews>
    <sheetView showOutlineSymbols="0" showWhiteSpace="0" workbookViewId="0"/>
  </sheetViews>
  <sheetFormatPr defaultRowHeight="21" x14ac:dyDescent="0.5"/>
  <cols>
    <col min="2" max="2" width="39.5625" customWidth="1"/>
    <col min="3" max="4" width="9.75" style="1" customWidth="1"/>
    <col min="5" max="5" width="5.375" customWidth="1"/>
    <col min="6" max="6" width="16.5625" customWidth="1"/>
    <col min="7" max="7" width="16.75" style="1" customWidth="1"/>
    <col min="8" max="8" width="20.5625" style="2" customWidth="1"/>
    <col min="9" max="9" width="14.25" customWidth="1"/>
  </cols>
  <sheetData>
    <row r="1" spans="1:10" ht="65.25" customHeight="1" thickBot="1" x14ac:dyDescent="0.55000000000000004">
      <c r="A1" s="180" t="s">
        <v>0</v>
      </c>
      <c r="B1" s="181"/>
      <c r="C1" s="181"/>
      <c r="D1" s="181"/>
      <c r="E1" s="181"/>
      <c r="F1" s="181"/>
      <c r="G1" s="181"/>
      <c r="H1" s="182"/>
    </row>
    <row r="2" spans="1:10" ht="30.4" customHeight="1" x14ac:dyDescent="0.5">
      <c r="A2" s="183" t="s">
        <v>1</v>
      </c>
      <c r="B2" s="9" t="s">
        <v>2</v>
      </c>
      <c r="C2" s="235" t="e">
        <f>#REF!</f>
        <v>#REF!</v>
      </c>
      <c r="D2" s="235"/>
      <c r="E2" s="235"/>
      <c r="F2" s="235"/>
      <c r="G2" s="235"/>
      <c r="H2" s="236"/>
    </row>
    <row r="3" spans="1:10" x14ac:dyDescent="0.5">
      <c r="A3" s="184"/>
      <c r="B3" s="10" t="s">
        <v>4</v>
      </c>
      <c r="C3" s="237" t="e">
        <f>#REF!</f>
        <v>#REF!</v>
      </c>
      <c r="D3" s="237"/>
      <c r="E3" s="237"/>
      <c r="F3" s="237"/>
      <c r="G3" s="237"/>
      <c r="H3" s="238"/>
    </row>
    <row r="4" spans="1:10" x14ac:dyDescent="0.5">
      <c r="A4" s="184"/>
      <c r="B4" s="10" t="s">
        <v>5</v>
      </c>
      <c r="C4" s="237" t="e">
        <f>#REF!</f>
        <v>#REF!</v>
      </c>
      <c r="D4" s="237"/>
      <c r="E4" s="237"/>
      <c r="F4" s="237"/>
      <c r="G4" s="237"/>
      <c r="H4" s="238"/>
    </row>
    <row r="5" spans="1:10" x14ac:dyDescent="0.5">
      <c r="A5" s="184"/>
      <c r="B5" s="10" t="s">
        <v>6</v>
      </c>
      <c r="C5" s="237" t="e">
        <f>#REF!</f>
        <v>#REF!</v>
      </c>
      <c r="D5" s="237"/>
      <c r="E5" s="237"/>
      <c r="F5" s="237"/>
      <c r="G5" s="237"/>
      <c r="H5" s="238"/>
    </row>
    <row r="6" spans="1:10" x14ac:dyDescent="0.5">
      <c r="A6" s="184"/>
      <c r="B6" s="10" t="s">
        <v>32</v>
      </c>
      <c r="C6" s="239" t="e">
        <f>#REF!</f>
        <v>#REF!</v>
      </c>
      <c r="D6" s="239"/>
      <c r="E6" s="239"/>
      <c r="F6" s="239"/>
      <c r="G6" s="239"/>
      <c r="H6" s="240"/>
      <c r="I6" s="38"/>
      <c r="J6" s="39"/>
    </row>
    <row r="7" spans="1:10" x14ac:dyDescent="0.5">
      <c r="A7" s="234"/>
      <c r="B7" s="10" t="s">
        <v>103</v>
      </c>
      <c r="C7" s="243">
        <f>Incremental!G31</f>
        <v>0</v>
      </c>
      <c r="D7" s="244"/>
      <c r="E7" s="244"/>
      <c r="F7" s="244"/>
      <c r="G7" s="244"/>
      <c r="H7" s="245"/>
    </row>
    <row r="8" spans="1:10" ht="21.5" thickBot="1" x14ac:dyDescent="0.55000000000000004">
      <c r="A8" s="185"/>
      <c r="B8" s="49" t="s">
        <v>337</v>
      </c>
      <c r="C8" s="241" t="e">
        <f>INDEX(Rates!B2:Z205,MATCH(C6,Rates!A2:A205,0),MATCH(C2,Rates!B1:Z1,0))</f>
        <v>#REF!</v>
      </c>
      <c r="D8" s="241"/>
      <c r="E8" s="241"/>
      <c r="F8" s="241"/>
      <c r="G8" s="241"/>
      <c r="H8" s="242"/>
    </row>
    <row r="9" spans="1:10" ht="21.5" thickBot="1" x14ac:dyDescent="0.55000000000000004">
      <c r="B9" s="24"/>
      <c r="C9" s="25"/>
    </row>
    <row r="10" spans="1:10" ht="21.5" thickBot="1" x14ac:dyDescent="0.55000000000000004">
      <c r="A10" s="202" t="s">
        <v>33</v>
      </c>
      <c r="B10" s="203"/>
      <c r="C10" s="203"/>
      <c r="D10" s="203"/>
      <c r="E10" s="203"/>
      <c r="F10" s="203"/>
      <c r="G10" s="203"/>
      <c r="H10" s="204"/>
    </row>
    <row r="11" spans="1:10" ht="125.5" customHeight="1" thickBot="1" x14ac:dyDescent="0.55000000000000004">
      <c r="A11" s="217" t="s">
        <v>34</v>
      </c>
      <c r="B11" s="218"/>
      <c r="C11" s="218"/>
      <c r="D11" s="218"/>
      <c r="E11" s="218"/>
      <c r="F11" s="218"/>
      <c r="G11" s="218"/>
      <c r="H11" s="219"/>
    </row>
    <row r="12" spans="1:10" ht="21.5" thickBot="1" x14ac:dyDescent="0.55000000000000004">
      <c r="A12" s="220" t="s">
        <v>35</v>
      </c>
      <c r="B12" s="221"/>
      <c r="C12" s="221"/>
      <c r="D12" s="20" t="s">
        <v>10</v>
      </c>
      <c r="E12" s="15"/>
      <c r="F12" s="220" t="s">
        <v>36</v>
      </c>
      <c r="G12" s="220"/>
      <c r="H12" s="16" t="s">
        <v>37</v>
      </c>
    </row>
    <row r="13" spans="1:10" ht="30.4" customHeight="1" x14ac:dyDescent="0.5">
      <c r="A13" s="263" t="s">
        <v>11</v>
      </c>
      <c r="B13" s="27" t="s">
        <v>12</v>
      </c>
      <c r="C13" s="46" t="e">
        <f>INDEX(Wages!C2:AA213,MATCH(C6,Wages!A2:A213,0),MATCH(C2,Wages!C1:AA1,0))</f>
        <v>#REF!</v>
      </c>
      <c r="D13" s="12" t="e">
        <f>C13</f>
        <v>#REF!</v>
      </c>
      <c r="F13" s="266">
        <f>Incremental!F14</f>
        <v>0</v>
      </c>
      <c r="G13" s="267"/>
      <c r="H13" s="12" t="e">
        <f t="shared" ref="H13:H18" si="0">F13-D13</f>
        <v>#REF!</v>
      </c>
    </row>
    <row r="14" spans="1:10" x14ac:dyDescent="0.5">
      <c r="A14" s="264"/>
      <c r="B14" s="28" t="s">
        <v>38</v>
      </c>
      <c r="C14" s="35" t="e">
        <f>INDEX(BenRate!C2:AA213,MATCH(C6,BenRate!A2:A213,0),MATCH(C2,BenRate!C1:AA1,0))</f>
        <v>#REF!</v>
      </c>
      <c r="D14" s="11" t="e">
        <f>C14*$C$13</f>
        <v>#REF!</v>
      </c>
      <c r="F14" s="259" t="e">
        <f>F13*C14</f>
        <v>#REF!</v>
      </c>
      <c r="G14" s="260"/>
      <c r="H14" s="11" t="e">
        <f t="shared" si="0"/>
        <v>#REF!</v>
      </c>
    </row>
    <row r="15" spans="1:10" x14ac:dyDescent="0.5">
      <c r="A15" s="264"/>
      <c r="B15" s="28" t="s">
        <v>39</v>
      </c>
      <c r="C15" s="35" t="e">
        <f>INDEX(WC!C2:AA213,MATCH(C6,WC!A2:A213,0),MATCH(C2,WC!C1:AA1,0))</f>
        <v>#REF!</v>
      </c>
      <c r="D15" s="11" t="e">
        <f>C15*C13</f>
        <v>#REF!</v>
      </c>
      <c r="F15" s="259" t="e">
        <f>F13*C15</f>
        <v>#REF!</v>
      </c>
      <c r="G15" s="260"/>
      <c r="H15" s="11" t="e">
        <f t="shared" si="0"/>
        <v>#REF!</v>
      </c>
    </row>
    <row r="16" spans="1:10" x14ac:dyDescent="0.5">
      <c r="A16" s="264"/>
      <c r="B16" s="28" t="s">
        <v>40</v>
      </c>
      <c r="C16" s="36" t="e">
        <f>INDEX(#REF!,MATCH(C6,#REF!,0),MATCH(C2,#REF!,0))</f>
        <v>#REF!</v>
      </c>
      <c r="D16" s="11" t="e">
        <f>IF(C16=0,0,((C16-1)*SUM(D13:D15)))</f>
        <v>#REF!</v>
      </c>
      <c r="F16" s="259" t="e">
        <f>IF(C16=0,0,(C16-1)*SUM(F13:G15))</f>
        <v>#REF!</v>
      </c>
      <c r="G16" s="260"/>
      <c r="H16" s="11" t="e">
        <f t="shared" si="0"/>
        <v>#REF!</v>
      </c>
    </row>
    <row r="17" spans="1:9" x14ac:dyDescent="0.5">
      <c r="A17" s="264"/>
      <c r="B17" s="28" t="s">
        <v>17</v>
      </c>
      <c r="C17" s="37" t="e">
        <f>INDEX(OT!B:B,MATCH(C6,OT!A:A,0))</f>
        <v>#REF!</v>
      </c>
      <c r="D17" s="11" t="e">
        <f>SUM(D13:D16)*0.5*C17</f>
        <v>#REF!</v>
      </c>
      <c r="F17" s="259" t="e">
        <f>SUM(F13:F16)*0.5*C17</f>
        <v>#REF!</v>
      </c>
      <c r="G17" s="260"/>
      <c r="H17" s="11" t="e">
        <f t="shared" si="0"/>
        <v>#REF!</v>
      </c>
    </row>
    <row r="18" spans="1:9" ht="21.5" thickBot="1" x14ac:dyDescent="0.55000000000000004">
      <c r="A18" s="265"/>
      <c r="B18" s="29" t="s">
        <v>41</v>
      </c>
      <c r="C18" s="30"/>
      <c r="D18" s="26" t="e">
        <f>SUM(D13:D17)</f>
        <v>#REF!</v>
      </c>
      <c r="F18" s="261" t="e">
        <f>SUM(F13:F17)</f>
        <v>#REF!</v>
      </c>
      <c r="G18" s="262"/>
      <c r="H18" s="18" t="e">
        <f t="shared" si="0"/>
        <v>#REF!</v>
      </c>
    </row>
    <row r="19" spans="1:9" ht="21.5" thickBot="1" x14ac:dyDescent="0.55000000000000004"/>
    <row r="20" spans="1:9" ht="21.5" thickBot="1" x14ac:dyDescent="0.55000000000000004">
      <c r="A20" s="199" t="s">
        <v>114</v>
      </c>
      <c r="B20" s="202" t="s">
        <v>115</v>
      </c>
      <c r="C20" s="203"/>
      <c r="D20" s="204"/>
      <c r="F20" s="246" t="s">
        <v>42</v>
      </c>
      <c r="G20" s="247"/>
      <c r="H20" s="32" t="e">
        <f>INDEX(Rates!W:W,MATCH(C6,Rates!A:A,0))</f>
        <v>#REF!</v>
      </c>
      <c r="I20" s="17"/>
    </row>
    <row r="21" spans="1:9" ht="32.15" customHeight="1" thickBot="1" x14ac:dyDescent="0.55000000000000004">
      <c r="A21" s="200"/>
      <c r="B21" s="250">
        <f>Incremental!B24</f>
        <v>0</v>
      </c>
      <c r="C21" s="251"/>
      <c r="D21" s="252"/>
      <c r="F21" s="248" t="s">
        <v>102</v>
      </c>
      <c r="G21" s="249"/>
      <c r="H21" s="116" t="e">
        <f>H18/INDEX(Drops!B:B,MATCH(H20,Drops!A:A,0))</f>
        <v>#REF!</v>
      </c>
      <c r="I21" s="17"/>
    </row>
    <row r="22" spans="1:9" ht="21.5" thickBot="1" x14ac:dyDescent="0.55000000000000004">
      <c r="A22" s="200"/>
      <c r="B22" s="253"/>
      <c r="C22" s="254"/>
      <c r="D22" s="255"/>
    </row>
    <row r="23" spans="1:9" x14ac:dyDescent="0.5">
      <c r="A23" s="200"/>
      <c r="B23" s="253"/>
      <c r="C23" s="254"/>
      <c r="D23" s="255"/>
      <c r="F23" s="246" t="s">
        <v>43</v>
      </c>
      <c r="G23" s="247"/>
      <c r="H23" s="12" t="e">
        <f>INDEX(Rates!B2:Z205,MATCH(C6,Rates!A2:A205,0),MATCH(C2,Rates!B1:Z1,0))</f>
        <v>#REF!</v>
      </c>
    </row>
    <row r="24" spans="1:9" x14ac:dyDescent="0.5">
      <c r="A24" s="200"/>
      <c r="B24" s="253"/>
      <c r="C24" s="254"/>
      <c r="D24" s="255"/>
      <c r="F24" s="268" t="s">
        <v>102</v>
      </c>
      <c r="G24" s="269"/>
      <c r="H24" s="11" t="e">
        <f>H21</f>
        <v>#REF!</v>
      </c>
      <c r="I24" s="19"/>
    </row>
    <row r="25" spans="1:9" ht="21.5" thickBot="1" x14ac:dyDescent="0.55000000000000004">
      <c r="A25" s="200"/>
      <c r="B25" s="253"/>
      <c r="C25" s="254"/>
      <c r="D25" s="255"/>
      <c r="F25" s="248" t="s">
        <v>97</v>
      </c>
      <c r="G25" s="249"/>
      <c r="H25" s="115" t="e">
        <f>H24+H23</f>
        <v>#REF!</v>
      </c>
      <c r="I25" s="19"/>
    </row>
    <row r="26" spans="1:9" ht="21.5" thickBot="1" x14ac:dyDescent="0.55000000000000004">
      <c r="A26" s="200"/>
      <c r="B26" s="253"/>
      <c r="C26" s="254"/>
      <c r="D26" s="255"/>
      <c r="F26" s="3"/>
      <c r="G26" s="3"/>
      <c r="H26" s="8"/>
      <c r="I26" s="19"/>
    </row>
    <row r="27" spans="1:9" x14ac:dyDescent="0.5">
      <c r="A27" s="200"/>
      <c r="B27" s="253"/>
      <c r="C27" s="254"/>
      <c r="D27" s="255"/>
      <c r="F27" s="246" t="s">
        <v>103</v>
      </c>
      <c r="G27" s="247"/>
      <c r="H27" s="32">
        <f>C7</f>
        <v>0</v>
      </c>
    </row>
    <row r="28" spans="1:9" x14ac:dyDescent="0.5">
      <c r="A28" s="200"/>
      <c r="B28" s="253"/>
      <c r="C28" s="254"/>
      <c r="D28" s="255"/>
      <c r="F28" s="268" t="s">
        <v>104</v>
      </c>
      <c r="G28" s="269"/>
      <c r="H28" s="11" t="e">
        <f>H27*H25</f>
        <v>#REF!</v>
      </c>
    </row>
    <row r="29" spans="1:9" ht="21.5" thickBot="1" x14ac:dyDescent="0.55000000000000004">
      <c r="A29" s="201"/>
      <c r="B29" s="256"/>
      <c r="C29" s="257"/>
      <c r="D29" s="258"/>
      <c r="F29" s="248" t="s">
        <v>105</v>
      </c>
      <c r="G29" s="249"/>
      <c r="H29" s="18" t="e">
        <f>H27*H24</f>
        <v>#REF!</v>
      </c>
    </row>
  </sheetData>
  <mergeCells count="31">
    <mergeCell ref="F29:G29"/>
    <mergeCell ref="F23:G23"/>
    <mergeCell ref="F24:G24"/>
    <mergeCell ref="F27:G27"/>
    <mergeCell ref="F28:G28"/>
    <mergeCell ref="F25:G25"/>
    <mergeCell ref="F20:G20"/>
    <mergeCell ref="F21:G21"/>
    <mergeCell ref="A10:H10"/>
    <mergeCell ref="A12:C12"/>
    <mergeCell ref="F12:G12"/>
    <mergeCell ref="A11:H11"/>
    <mergeCell ref="B21:D29"/>
    <mergeCell ref="B20:D20"/>
    <mergeCell ref="F17:G17"/>
    <mergeCell ref="F18:G18"/>
    <mergeCell ref="A20:A29"/>
    <mergeCell ref="A13:A18"/>
    <mergeCell ref="F13:G13"/>
    <mergeCell ref="F14:G14"/>
    <mergeCell ref="F15:G15"/>
    <mergeCell ref="F16:G16"/>
    <mergeCell ref="A1:H1"/>
    <mergeCell ref="A2:A8"/>
    <mergeCell ref="C2:H2"/>
    <mergeCell ref="C3:H3"/>
    <mergeCell ref="C4:H4"/>
    <mergeCell ref="C5:H5"/>
    <mergeCell ref="C6:H6"/>
    <mergeCell ref="C8:H8"/>
    <mergeCell ref="C7:H7"/>
  </mergeCells>
  <pageMargins left="0.7" right="0.7" top="0.75" bottom="0.75" header="0.3" footer="0.3"/>
  <pageSetup scale="50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ED7CF06A-060C-4279-A0E0-CDDFEBD6C496}">
          <x14:formula1>
            <xm:f>Rates!$B$1:$V$1</xm:f>
          </x14:formula1>
          <xm:sqref>C2:H2</xm:sqref>
        </x14:dataValidation>
        <x14:dataValidation type="list" allowBlank="1" showInputMessage="1" showErrorMessage="1" xr:uid="{159EFC51-4296-4BEF-AFA3-C2F0CAC78AFF}">
          <x14:formula1>
            <xm:f>Rates!$A:$A</xm:f>
          </x14:formula1>
          <xm:sqref>C6:H6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1491-F7D0-4AAE-85F3-0E00F75678E5}">
  <sheetPr>
    <pageSetUpPr fitToPage="1"/>
  </sheetPr>
  <dimension ref="A1:G95"/>
  <sheetViews>
    <sheetView tabSelected="1" showOutlineSymbols="0" showWhiteSpace="0" workbookViewId="0">
      <selection activeCell="B19" sqref="B19"/>
    </sheetView>
  </sheetViews>
  <sheetFormatPr defaultColWidth="8.75" defaultRowHeight="21" x14ac:dyDescent="0.5"/>
  <cols>
    <col min="1" max="1" width="8.75" style="55"/>
    <col min="2" max="2" width="43.9375" style="55" customWidth="1"/>
    <col min="3" max="3" width="21.625" style="73" customWidth="1"/>
    <col min="4" max="4" width="26.4375" style="73" customWidth="1"/>
    <col min="5" max="5" width="7.0625" style="55" customWidth="1"/>
    <col min="6" max="6" width="16.5625" style="55" customWidth="1"/>
    <col min="7" max="7" width="16.75" style="73" customWidth="1"/>
    <col min="8" max="16384" width="8.75" style="55"/>
  </cols>
  <sheetData>
    <row r="1" spans="1:7" ht="65.25" customHeight="1" thickBot="1" x14ac:dyDescent="0.55000000000000004">
      <c r="A1" s="180" t="s">
        <v>0</v>
      </c>
      <c r="B1" s="181"/>
      <c r="C1" s="181"/>
      <c r="D1" s="181"/>
      <c r="E1" s="21"/>
      <c r="F1" s="21"/>
      <c r="G1" s="21"/>
    </row>
    <row r="2" spans="1:7" ht="30.4" customHeight="1" x14ac:dyDescent="0.5">
      <c r="A2" s="287" t="s">
        <v>1</v>
      </c>
      <c r="B2" s="66" t="s">
        <v>2</v>
      </c>
      <c r="C2" s="274" t="str">
        <f>Incremental!C2</f>
        <v>ACRC</v>
      </c>
      <c r="D2" s="275"/>
      <c r="E2" s="67"/>
      <c r="F2" s="67"/>
      <c r="G2" s="67"/>
    </row>
    <row r="3" spans="1:7" x14ac:dyDescent="0.5">
      <c r="A3" s="288"/>
      <c r="B3" s="68" t="s">
        <v>4</v>
      </c>
      <c r="C3" s="270" t="str">
        <f>IF(ISBLANK(Incremental!C3), "", Incremental!C3)</f>
        <v/>
      </c>
      <c r="D3" s="271"/>
      <c r="E3" s="67"/>
      <c r="F3" s="67"/>
      <c r="G3" s="67"/>
    </row>
    <row r="4" spans="1:7" x14ac:dyDescent="0.5">
      <c r="A4" s="288"/>
      <c r="B4" s="68" t="s">
        <v>5</v>
      </c>
      <c r="C4" s="270" t="str">
        <f>IF(ISBLANK(Incremental!C4), "", Incremental!C4)</f>
        <v/>
      </c>
      <c r="D4" s="271"/>
      <c r="E4" s="67"/>
      <c r="F4" s="67"/>
      <c r="G4" s="67"/>
    </row>
    <row r="5" spans="1:7" x14ac:dyDescent="0.5">
      <c r="A5" s="288"/>
      <c r="B5" s="68" t="s">
        <v>6</v>
      </c>
      <c r="C5" s="270" t="str">
        <f>IF(ISBLANK(Incremental!C5), "", Incremental!C5)</f>
        <v/>
      </c>
      <c r="D5" s="271"/>
      <c r="E5" s="67"/>
      <c r="F5" s="67"/>
      <c r="G5" s="67"/>
    </row>
    <row r="6" spans="1:7" x14ac:dyDescent="0.5">
      <c r="A6" s="288"/>
      <c r="B6" s="68" t="s">
        <v>129</v>
      </c>
      <c r="C6" s="272" t="str">
        <f>IF(ISBLANK(Incremental!C6), "", Incremental!C6)</f>
        <v>Personal Assistance, 1:1</v>
      </c>
      <c r="D6" s="273"/>
      <c r="E6" s="69"/>
      <c r="F6" s="69"/>
      <c r="G6" s="69"/>
    </row>
    <row r="7" spans="1:7" x14ac:dyDescent="0.5">
      <c r="A7" s="288"/>
      <c r="B7" s="68" t="s">
        <v>109</v>
      </c>
      <c r="C7" s="292" t="str">
        <f>INDEX(SC!B:B,MATCH(C6,SC!A:A,0))</f>
        <v>062</v>
      </c>
      <c r="D7" s="293"/>
      <c r="E7" s="69"/>
      <c r="F7" s="69"/>
      <c r="G7" s="69"/>
    </row>
    <row r="8" spans="1:7" x14ac:dyDescent="0.5">
      <c r="A8" s="288"/>
      <c r="B8" s="68" t="s">
        <v>93</v>
      </c>
      <c r="C8" s="294" t="str">
        <f>INDEX(Rates!W:W,MATCH(C6,Rates!A:A,0))</f>
        <v>1:1</v>
      </c>
      <c r="D8" s="295"/>
      <c r="E8" s="69"/>
      <c r="F8" s="69"/>
      <c r="G8" s="69"/>
    </row>
    <row r="9" spans="1:7" x14ac:dyDescent="0.5">
      <c r="A9" s="288"/>
      <c r="B9" s="68" t="s">
        <v>116</v>
      </c>
      <c r="C9" s="294">
        <f>INDEX(
    INDEX(Rates!B2:Z205,
        MATCH(C6,Rates!A2:A205,0),
        MATCH(C2,Rates!B1:Z1,0)
    ),
    1
)</f>
        <v>37.01</v>
      </c>
      <c r="D9" s="295"/>
      <c r="E9" s="69"/>
      <c r="F9" s="69"/>
      <c r="G9" s="69"/>
    </row>
    <row r="10" spans="1:7" x14ac:dyDescent="0.5">
      <c r="A10" s="288"/>
      <c r="B10" s="68" t="s">
        <v>43</v>
      </c>
      <c r="C10" s="276">
        <f>C9</f>
        <v>37.01</v>
      </c>
      <c r="D10" s="277"/>
      <c r="E10" s="50" t="s">
        <v>123</v>
      </c>
      <c r="F10" s="67"/>
      <c r="G10" s="67"/>
    </row>
    <row r="11" spans="1:7" ht="21.5" thickBot="1" x14ac:dyDescent="0.55000000000000004">
      <c r="A11" s="289"/>
      <c r="B11" s="70" t="s">
        <v>126</v>
      </c>
      <c r="C11" s="290"/>
      <c r="D11" s="291"/>
      <c r="E11" s="67"/>
      <c r="F11" s="67"/>
      <c r="G11" s="67"/>
    </row>
    <row r="12" spans="1:7" ht="21.5" thickBot="1" x14ac:dyDescent="0.55000000000000004">
      <c r="A12" s="71"/>
      <c r="B12" s="6"/>
      <c r="C12" s="7"/>
      <c r="D12" s="72"/>
    </row>
    <row r="13" spans="1:7" ht="21.5" thickBot="1" x14ac:dyDescent="0.55000000000000004">
      <c r="A13" s="202" t="s">
        <v>9</v>
      </c>
      <c r="B13" s="203"/>
      <c r="C13" s="203"/>
      <c r="D13" s="204"/>
    </row>
    <row r="14" spans="1:7" ht="21.5" thickBot="1" x14ac:dyDescent="0.55000000000000004">
      <c r="A14" s="71"/>
      <c r="B14" s="71"/>
      <c r="C14" s="72"/>
      <c r="D14" s="48" t="s">
        <v>10</v>
      </c>
      <c r="E14" s="15"/>
    </row>
    <row r="15" spans="1:7" ht="21" customHeight="1" x14ac:dyDescent="0.5">
      <c r="A15" s="222" t="s">
        <v>11</v>
      </c>
      <c r="B15" s="66" t="s">
        <v>12</v>
      </c>
      <c r="C15" s="74"/>
      <c r="D15" s="54">
        <f>C15</f>
        <v>0</v>
      </c>
    </row>
    <row r="16" spans="1:7" x14ac:dyDescent="0.5">
      <c r="A16" s="223"/>
      <c r="B16" s="68" t="s">
        <v>13</v>
      </c>
      <c r="C16" s="75">
        <v>8.3500000000000005E-2</v>
      </c>
      <c r="D16" s="58">
        <f>C16*C15</f>
        <v>0</v>
      </c>
    </row>
    <row r="17" spans="1:5" x14ac:dyDescent="0.5">
      <c r="A17" s="223"/>
      <c r="B17" s="68" t="s">
        <v>14</v>
      </c>
      <c r="C17" s="76"/>
      <c r="D17" s="58">
        <f>C17*C15</f>
        <v>0</v>
      </c>
    </row>
    <row r="18" spans="1:5" x14ac:dyDescent="0.5">
      <c r="A18" s="223"/>
      <c r="B18" s="68" t="s">
        <v>15</v>
      </c>
      <c r="C18" s="76"/>
      <c r="D18" s="58">
        <f>C18*C15</f>
        <v>0</v>
      </c>
    </row>
    <row r="19" spans="1:5" x14ac:dyDescent="0.5">
      <c r="A19" s="223"/>
      <c r="B19" s="68" t="s">
        <v>16</v>
      </c>
      <c r="C19" s="77"/>
      <c r="D19" s="58">
        <f>C19/173.33</f>
        <v>0</v>
      </c>
      <c r="E19" s="78"/>
    </row>
    <row r="20" spans="1:5" x14ac:dyDescent="0.5">
      <c r="A20" s="223"/>
      <c r="B20" s="68" t="s">
        <v>17</v>
      </c>
      <c r="C20" s="79"/>
      <c r="D20" s="58">
        <f>SUM(D15:D19)*0.5*C20</f>
        <v>0</v>
      </c>
      <c r="E20" s="78"/>
    </row>
    <row r="21" spans="1:5" x14ac:dyDescent="0.5">
      <c r="A21" s="223"/>
      <c r="B21" s="68" t="s">
        <v>124</v>
      </c>
      <c r="C21" s="80"/>
      <c r="D21" s="58">
        <f>SUM(D15:D18)*C21/173.33</f>
        <v>0</v>
      </c>
      <c r="E21" s="78"/>
    </row>
    <row r="22" spans="1:5" x14ac:dyDescent="0.5">
      <c r="A22" s="223"/>
      <c r="B22" s="68" t="s">
        <v>125</v>
      </c>
      <c r="C22" s="80"/>
      <c r="D22" s="58">
        <f>SUM(D15:D18)*C22/173.33</f>
        <v>0</v>
      </c>
      <c r="E22" s="78"/>
    </row>
    <row r="23" spans="1:5" x14ac:dyDescent="0.5">
      <c r="A23" s="223"/>
      <c r="B23" s="68" t="s">
        <v>130</v>
      </c>
      <c r="C23" s="81"/>
      <c r="D23" s="41">
        <f>SUM(D15:D22)</f>
        <v>0</v>
      </c>
    </row>
    <row r="24" spans="1:5" x14ac:dyDescent="0.5">
      <c r="A24" s="223"/>
      <c r="B24" s="68" t="s">
        <v>127</v>
      </c>
      <c r="C24" s="82"/>
      <c r="D24" s="83">
        <f>C11</f>
        <v>0</v>
      </c>
      <c r="E24" s="38"/>
    </row>
    <row r="25" spans="1:5" x14ac:dyDescent="0.5">
      <c r="A25" s="223"/>
      <c r="B25" s="84" t="s">
        <v>131</v>
      </c>
      <c r="C25" s="85"/>
      <c r="D25" s="86" t="str">
        <f>C8</f>
        <v>1:1</v>
      </c>
      <c r="E25" s="38"/>
    </row>
    <row r="26" spans="1:5" x14ac:dyDescent="0.5">
      <c r="A26" s="223"/>
      <c r="B26" s="84" t="s">
        <v>132</v>
      </c>
      <c r="C26" s="85"/>
      <c r="D26" s="87">
        <f>D24/INDEX(Drops!B:B,MATCH(D25,Drops!A:A,0))</f>
        <v>0</v>
      </c>
      <c r="E26" s="38"/>
    </row>
    <row r="27" spans="1:5" ht="21.5" thickBot="1" x14ac:dyDescent="0.55000000000000004">
      <c r="A27" s="224"/>
      <c r="B27" s="84" t="s">
        <v>18</v>
      </c>
      <c r="C27" s="42" t="s">
        <v>19</v>
      </c>
      <c r="D27" s="43">
        <f>D23*D26</f>
        <v>0</v>
      </c>
      <c r="E27" s="78"/>
    </row>
    <row r="28" spans="1:5" x14ac:dyDescent="0.5">
      <c r="A28" s="222" t="s">
        <v>110</v>
      </c>
      <c r="B28" s="66" t="s">
        <v>20</v>
      </c>
      <c r="C28" s="74"/>
      <c r="D28" s="54">
        <f>C28</f>
        <v>0</v>
      </c>
      <c r="E28" s="38" t="s">
        <v>648</v>
      </c>
    </row>
    <row r="29" spans="1:5" x14ac:dyDescent="0.5">
      <c r="A29" s="223"/>
      <c r="B29" s="68" t="s">
        <v>21</v>
      </c>
      <c r="C29" s="88">
        <v>8.3500000000000005E-2</v>
      </c>
      <c r="D29" s="58">
        <f>C29*C28</f>
        <v>0</v>
      </c>
    </row>
    <row r="30" spans="1:5" x14ac:dyDescent="0.5">
      <c r="A30" s="223"/>
      <c r="B30" s="68" t="s">
        <v>14</v>
      </c>
      <c r="C30" s="88">
        <f>C17</f>
        <v>0</v>
      </c>
      <c r="D30" s="58">
        <f>C30*C28</f>
        <v>0</v>
      </c>
    </row>
    <row r="31" spans="1:5" x14ac:dyDescent="0.5">
      <c r="A31" s="223"/>
      <c r="B31" s="68" t="s">
        <v>15</v>
      </c>
      <c r="C31" s="88">
        <f>C18</f>
        <v>0</v>
      </c>
      <c r="D31" s="58">
        <f>C31*C28</f>
        <v>0</v>
      </c>
    </row>
    <row r="32" spans="1:5" x14ac:dyDescent="0.5">
      <c r="A32" s="223"/>
      <c r="B32" s="68" t="s">
        <v>22</v>
      </c>
      <c r="C32" s="81">
        <f>C19</f>
        <v>0</v>
      </c>
      <c r="D32" s="58">
        <f>C32/173.33</f>
        <v>0</v>
      </c>
      <c r="E32" s="78"/>
    </row>
    <row r="33" spans="1:5" x14ac:dyDescent="0.5">
      <c r="A33" s="223"/>
      <c r="B33" s="68" t="s">
        <v>17</v>
      </c>
      <c r="C33" s="22"/>
      <c r="D33" s="58">
        <f>SUM(D28:D32)*0.5*C33</f>
        <v>0</v>
      </c>
      <c r="E33" s="78"/>
    </row>
    <row r="34" spans="1:5" x14ac:dyDescent="0.5">
      <c r="A34" s="223"/>
      <c r="B34" s="68" t="s">
        <v>124</v>
      </c>
      <c r="C34" s="23"/>
      <c r="D34" s="58">
        <f>SUM(D28:D31)*C34/173.33</f>
        <v>0</v>
      </c>
      <c r="E34" s="78"/>
    </row>
    <row r="35" spans="1:5" x14ac:dyDescent="0.5">
      <c r="A35" s="223"/>
      <c r="B35" s="68" t="s">
        <v>125</v>
      </c>
      <c r="C35" s="23"/>
      <c r="D35" s="58">
        <f>SUM(D28:D31)*C35/173.33</f>
        <v>0</v>
      </c>
      <c r="E35" s="78"/>
    </row>
    <row r="36" spans="1:5" x14ac:dyDescent="0.5">
      <c r="A36" s="223"/>
      <c r="B36" s="68" t="s">
        <v>128</v>
      </c>
      <c r="C36" s="89"/>
      <c r="D36" s="90">
        <f>C36</f>
        <v>0</v>
      </c>
      <c r="E36" s="38" t="s">
        <v>350</v>
      </c>
    </row>
    <row r="37" spans="1:5" ht="21.5" thickBot="1" x14ac:dyDescent="0.55000000000000004">
      <c r="A37" s="224"/>
      <c r="B37" s="91" t="s">
        <v>18</v>
      </c>
      <c r="C37" s="92"/>
      <c r="D37" s="45">
        <f>SUM(D28:D35)*D36</f>
        <v>0</v>
      </c>
    </row>
    <row r="38" spans="1:5" ht="21.5" thickBot="1" x14ac:dyDescent="0.55000000000000004"/>
    <row r="39" spans="1:5" x14ac:dyDescent="0.5">
      <c r="A39" s="284" t="s">
        <v>121</v>
      </c>
      <c r="B39" s="285"/>
      <c r="C39" s="285"/>
      <c r="D39" s="286"/>
    </row>
    <row r="40" spans="1:5" x14ac:dyDescent="0.5">
      <c r="A40" s="281" t="s">
        <v>122</v>
      </c>
      <c r="B40" s="282"/>
      <c r="C40" s="282"/>
      <c r="D40" s="283"/>
    </row>
    <row r="41" spans="1:5" ht="21.5" thickBot="1" x14ac:dyDescent="0.55000000000000004">
      <c r="A41" s="278" t="s">
        <v>120</v>
      </c>
      <c r="B41" s="279"/>
      <c r="C41" s="279"/>
      <c r="D41" s="280"/>
    </row>
    <row r="42" spans="1:5" x14ac:dyDescent="0.5">
      <c r="C42" s="47"/>
      <c r="D42" s="47"/>
    </row>
    <row r="43" spans="1:5" ht="21.5" thickBot="1" x14ac:dyDescent="0.55000000000000004">
      <c r="C43" s="47" t="s">
        <v>145</v>
      </c>
      <c r="D43" s="47" t="s">
        <v>133</v>
      </c>
    </row>
    <row r="44" spans="1:5" ht="21.5" thickBot="1" x14ac:dyDescent="0.55000000000000004">
      <c r="B44" s="296" t="s">
        <v>349</v>
      </c>
      <c r="C44" s="297"/>
      <c r="D44" s="129">
        <v>0.05</v>
      </c>
      <c r="E44" s="38" t="s">
        <v>647</v>
      </c>
    </row>
    <row r="45" spans="1:5" x14ac:dyDescent="0.5">
      <c r="B45" s="63"/>
      <c r="C45" s="65"/>
      <c r="D45" s="65"/>
      <c r="E45" s="38"/>
    </row>
    <row r="46" spans="1:5" ht="21.5" thickBot="1" x14ac:dyDescent="0.55000000000000004">
      <c r="B46" s="48" t="s">
        <v>112</v>
      </c>
      <c r="C46" s="64" t="s">
        <v>151</v>
      </c>
      <c r="D46" s="130" t="str">
        <f>TEXT(D44,"0.00%")&amp;" Allocation"</f>
        <v>5.00% Allocation</v>
      </c>
      <c r="E46" s="38"/>
    </row>
    <row r="47" spans="1:5" ht="21" customHeight="1" x14ac:dyDescent="0.5">
      <c r="A47" s="298" t="s">
        <v>148</v>
      </c>
      <c r="B47" s="93"/>
      <c r="C47" s="94"/>
      <c r="D47" s="54">
        <f>C47*($D$44)</f>
        <v>0</v>
      </c>
      <c r="E47" s="38" t="s">
        <v>146</v>
      </c>
    </row>
    <row r="48" spans="1:5" x14ac:dyDescent="0.5">
      <c r="A48" s="299"/>
      <c r="B48" s="95"/>
      <c r="C48" s="96"/>
      <c r="D48" s="58">
        <f t="shared" ref="D48:D66" si="0">C48*($D$44)</f>
        <v>0</v>
      </c>
      <c r="E48" s="38" t="s">
        <v>147</v>
      </c>
    </row>
    <row r="49" spans="1:4" x14ac:dyDescent="0.5">
      <c r="A49" s="299"/>
      <c r="B49" s="95"/>
      <c r="C49" s="96"/>
      <c r="D49" s="58">
        <f t="shared" si="0"/>
        <v>0</v>
      </c>
    </row>
    <row r="50" spans="1:4" x14ac:dyDescent="0.5">
      <c r="A50" s="299"/>
      <c r="B50" s="95"/>
      <c r="C50" s="96"/>
      <c r="D50" s="58">
        <f t="shared" si="0"/>
        <v>0</v>
      </c>
    </row>
    <row r="51" spans="1:4" x14ac:dyDescent="0.5">
      <c r="A51" s="299"/>
      <c r="B51" s="95"/>
      <c r="C51" s="96"/>
      <c r="D51" s="58">
        <f t="shared" si="0"/>
        <v>0</v>
      </c>
    </row>
    <row r="52" spans="1:4" x14ac:dyDescent="0.5">
      <c r="A52" s="299"/>
      <c r="B52" s="95"/>
      <c r="C52" s="96"/>
      <c r="D52" s="58">
        <f t="shared" si="0"/>
        <v>0</v>
      </c>
    </row>
    <row r="53" spans="1:4" x14ac:dyDescent="0.5">
      <c r="A53" s="299"/>
      <c r="B53" s="95"/>
      <c r="C53" s="96"/>
      <c r="D53" s="58">
        <f t="shared" si="0"/>
        <v>0</v>
      </c>
    </row>
    <row r="54" spans="1:4" x14ac:dyDescent="0.5">
      <c r="A54" s="299"/>
      <c r="B54" s="95"/>
      <c r="C54" s="96"/>
      <c r="D54" s="58">
        <f t="shared" si="0"/>
        <v>0</v>
      </c>
    </row>
    <row r="55" spans="1:4" x14ac:dyDescent="0.5">
      <c r="A55" s="299"/>
      <c r="B55" s="95"/>
      <c r="C55" s="96"/>
      <c r="D55" s="58">
        <f t="shared" si="0"/>
        <v>0</v>
      </c>
    </row>
    <row r="56" spans="1:4" x14ac:dyDescent="0.5">
      <c r="A56" s="299"/>
      <c r="B56" s="95"/>
      <c r="C56" s="96"/>
      <c r="D56" s="58">
        <f t="shared" si="0"/>
        <v>0</v>
      </c>
    </row>
    <row r="57" spans="1:4" x14ac:dyDescent="0.5">
      <c r="A57" s="299"/>
      <c r="B57" s="95"/>
      <c r="C57" s="96"/>
      <c r="D57" s="58">
        <f t="shared" si="0"/>
        <v>0</v>
      </c>
    </row>
    <row r="58" spans="1:4" x14ac:dyDescent="0.5">
      <c r="A58" s="299"/>
      <c r="B58" s="95"/>
      <c r="C58" s="96"/>
      <c r="D58" s="58">
        <f t="shared" si="0"/>
        <v>0</v>
      </c>
    </row>
    <row r="59" spans="1:4" x14ac:dyDescent="0.5">
      <c r="A59" s="299"/>
      <c r="B59" s="95"/>
      <c r="C59" s="96"/>
      <c r="D59" s="58">
        <f t="shared" si="0"/>
        <v>0</v>
      </c>
    </row>
    <row r="60" spans="1:4" x14ac:dyDescent="0.5">
      <c r="A60" s="299"/>
      <c r="B60" s="95"/>
      <c r="C60" s="96"/>
      <c r="D60" s="58">
        <f t="shared" si="0"/>
        <v>0</v>
      </c>
    </row>
    <row r="61" spans="1:4" x14ac:dyDescent="0.5">
      <c r="A61" s="299"/>
      <c r="B61" s="95"/>
      <c r="C61" s="96"/>
      <c r="D61" s="58">
        <f t="shared" si="0"/>
        <v>0</v>
      </c>
    </row>
    <row r="62" spans="1:4" x14ac:dyDescent="0.5">
      <c r="A62" s="299"/>
      <c r="B62" s="95"/>
      <c r="C62" s="96"/>
      <c r="D62" s="58">
        <f t="shared" si="0"/>
        <v>0</v>
      </c>
    </row>
    <row r="63" spans="1:4" x14ac:dyDescent="0.5">
      <c r="A63" s="299"/>
      <c r="B63" s="95"/>
      <c r="C63" s="96"/>
      <c r="D63" s="58">
        <f t="shared" si="0"/>
        <v>0</v>
      </c>
    </row>
    <row r="64" spans="1:4" x14ac:dyDescent="0.5">
      <c r="A64" s="299"/>
      <c r="B64" s="95"/>
      <c r="C64" s="96"/>
      <c r="D64" s="58">
        <f t="shared" si="0"/>
        <v>0</v>
      </c>
    </row>
    <row r="65" spans="1:5" x14ac:dyDescent="0.5">
      <c r="A65" s="299"/>
      <c r="B65" s="95"/>
      <c r="C65" s="96"/>
      <c r="D65" s="58">
        <f t="shared" si="0"/>
        <v>0</v>
      </c>
    </row>
    <row r="66" spans="1:5" x14ac:dyDescent="0.5">
      <c r="A66" s="299"/>
      <c r="B66" s="95"/>
      <c r="C66" s="96"/>
      <c r="D66" s="58">
        <f t="shared" si="0"/>
        <v>0</v>
      </c>
    </row>
    <row r="67" spans="1:5" ht="21.5" thickBot="1" x14ac:dyDescent="0.55000000000000004">
      <c r="A67" s="300"/>
      <c r="B67" s="70"/>
      <c r="C67" s="44" t="s">
        <v>19</v>
      </c>
      <c r="D67" s="14">
        <f>SUM(D47:D66)</f>
        <v>0</v>
      </c>
    </row>
    <row r="68" spans="1:5" x14ac:dyDescent="0.5">
      <c r="A68" s="107"/>
      <c r="B68" s="108"/>
      <c r="C68" s="109"/>
      <c r="D68" s="110"/>
    </row>
    <row r="69" spans="1:5" ht="21.5" thickBot="1" x14ac:dyDescent="0.55000000000000004">
      <c r="A69" s="107"/>
      <c r="B69" s="108"/>
      <c r="C69" s="109"/>
      <c r="D69" s="110" t="s">
        <v>23</v>
      </c>
    </row>
    <row r="70" spans="1:5" ht="21" customHeight="1" x14ac:dyDescent="0.5">
      <c r="A70" s="298" t="s">
        <v>149</v>
      </c>
      <c r="B70" s="93" t="s">
        <v>348</v>
      </c>
      <c r="C70" s="111" t="s">
        <v>24</v>
      </c>
      <c r="D70" s="112"/>
      <c r="E70" s="38" t="s">
        <v>150</v>
      </c>
    </row>
    <row r="71" spans="1:5" x14ac:dyDescent="0.5">
      <c r="A71" s="299"/>
      <c r="B71" s="95"/>
      <c r="C71" s="81" t="s">
        <v>24</v>
      </c>
      <c r="D71" s="98"/>
    </row>
    <row r="72" spans="1:5" x14ac:dyDescent="0.5">
      <c r="A72" s="299"/>
      <c r="B72" s="95"/>
      <c r="C72" s="81" t="s">
        <v>24</v>
      </c>
      <c r="D72" s="98"/>
    </row>
    <row r="73" spans="1:5" x14ac:dyDescent="0.5">
      <c r="A73" s="299"/>
      <c r="B73" s="95"/>
      <c r="C73" s="81" t="s">
        <v>24</v>
      </c>
      <c r="D73" s="98"/>
    </row>
    <row r="74" spans="1:5" x14ac:dyDescent="0.5">
      <c r="A74" s="299"/>
      <c r="B74" s="95"/>
      <c r="C74" s="81" t="s">
        <v>24</v>
      </c>
      <c r="D74" s="98"/>
    </row>
    <row r="75" spans="1:5" x14ac:dyDescent="0.5">
      <c r="A75" s="299"/>
      <c r="B75" s="95"/>
      <c r="C75" s="81" t="s">
        <v>24</v>
      </c>
      <c r="D75" s="98"/>
    </row>
    <row r="76" spans="1:5" x14ac:dyDescent="0.5">
      <c r="A76" s="299"/>
      <c r="B76" s="95"/>
      <c r="C76" s="81" t="s">
        <v>24</v>
      </c>
      <c r="D76" s="98"/>
    </row>
    <row r="77" spans="1:5" x14ac:dyDescent="0.5">
      <c r="A77" s="299"/>
      <c r="B77" s="95"/>
      <c r="C77" s="81" t="s">
        <v>24</v>
      </c>
      <c r="D77" s="98"/>
    </row>
    <row r="78" spans="1:5" x14ac:dyDescent="0.5">
      <c r="A78" s="299"/>
      <c r="B78" s="95"/>
      <c r="C78" s="81" t="s">
        <v>24</v>
      </c>
      <c r="D78" s="98"/>
    </row>
    <row r="79" spans="1:5" x14ac:dyDescent="0.5">
      <c r="A79" s="299"/>
      <c r="B79" s="95"/>
      <c r="C79" s="81" t="s">
        <v>24</v>
      </c>
      <c r="D79" s="98"/>
    </row>
    <row r="80" spans="1:5" x14ac:dyDescent="0.5">
      <c r="A80" s="299"/>
      <c r="B80" s="95"/>
      <c r="C80" s="81" t="s">
        <v>24</v>
      </c>
      <c r="D80" s="98"/>
    </row>
    <row r="81" spans="1:7" x14ac:dyDescent="0.5">
      <c r="A81" s="299"/>
      <c r="B81" s="95"/>
      <c r="C81" s="81" t="s">
        <v>24</v>
      </c>
      <c r="D81" s="98"/>
    </row>
    <row r="82" spans="1:7" x14ac:dyDescent="0.5">
      <c r="A82" s="299"/>
      <c r="B82" s="95"/>
      <c r="C82" s="81" t="s">
        <v>24</v>
      </c>
      <c r="D82" s="98"/>
    </row>
    <row r="83" spans="1:7" x14ac:dyDescent="0.5">
      <c r="A83" s="299"/>
      <c r="B83" s="95"/>
      <c r="C83" s="81" t="s">
        <v>24</v>
      </c>
      <c r="D83" s="98"/>
    </row>
    <row r="84" spans="1:7" x14ac:dyDescent="0.5">
      <c r="A84" s="299"/>
      <c r="B84" s="95"/>
      <c r="C84" s="81" t="s">
        <v>24</v>
      </c>
      <c r="D84" s="98"/>
    </row>
    <row r="85" spans="1:7" ht="21.5" thickBot="1" x14ac:dyDescent="0.55000000000000004">
      <c r="A85" s="300"/>
      <c r="B85" s="70"/>
      <c r="C85" s="44" t="s">
        <v>19</v>
      </c>
      <c r="D85" s="14">
        <f>SUM(D70:D84)</f>
        <v>0</v>
      </c>
    </row>
    <row r="86" spans="1:7" ht="21.5" thickBot="1" x14ac:dyDescent="0.55000000000000004"/>
    <row r="87" spans="1:7" ht="21" customHeight="1" x14ac:dyDescent="0.5">
      <c r="A87" s="287" t="s">
        <v>25</v>
      </c>
      <c r="B87" s="99" t="s">
        <v>26</v>
      </c>
      <c r="C87" s="100"/>
      <c r="D87" s="54">
        <f>D85+D67+D37+D27</f>
        <v>0</v>
      </c>
    </row>
    <row r="88" spans="1:7" x14ac:dyDescent="0.5">
      <c r="A88" s="288"/>
      <c r="B88" s="101" t="s">
        <v>27</v>
      </c>
      <c r="C88" s="102">
        <v>0.12</v>
      </c>
      <c r="D88" s="58">
        <f>((D87)/(1-C88))-(D87)</f>
        <v>0</v>
      </c>
      <c r="E88" s="38" t="s">
        <v>140</v>
      </c>
    </row>
    <row r="89" spans="1:7" x14ac:dyDescent="0.5">
      <c r="A89" s="288"/>
      <c r="B89" s="101" t="s">
        <v>28</v>
      </c>
      <c r="C89" s="103"/>
      <c r="D89" s="58">
        <f>D88+D87</f>
        <v>0</v>
      </c>
    </row>
    <row r="90" spans="1:7" x14ac:dyDescent="0.5">
      <c r="A90" s="288"/>
      <c r="B90" s="101" t="s">
        <v>111</v>
      </c>
      <c r="C90" s="103"/>
      <c r="D90" s="90">
        <f>C11</f>
        <v>0</v>
      </c>
    </row>
    <row r="91" spans="1:7" ht="21.5" thickBot="1" x14ac:dyDescent="0.55000000000000004">
      <c r="A91" s="289"/>
      <c r="B91" s="104" t="s">
        <v>29</v>
      </c>
      <c r="C91" s="105"/>
      <c r="D91" s="14" t="e">
        <f>D89/D90</f>
        <v>#DIV/0!</v>
      </c>
      <c r="F91" s="78"/>
    </row>
    <row r="92" spans="1:7" ht="21.5" thickBot="1" x14ac:dyDescent="0.55000000000000004">
      <c r="D92" s="106"/>
    </row>
    <row r="93" spans="1:7" ht="21" customHeight="1" x14ac:dyDescent="0.5">
      <c r="A93" s="222"/>
      <c r="B93" s="301" t="s">
        <v>30</v>
      </c>
      <c r="C93" s="302"/>
      <c r="D93" s="54" t="e">
        <f>D91-C10</f>
        <v>#DIV/0!</v>
      </c>
      <c r="E93" s="38" t="e">
        <f>DOLLAR(D91)&amp;" minus "&amp;DOLLAR(C10)</f>
        <v>#DIV/0!</v>
      </c>
      <c r="G93" s="55"/>
    </row>
    <row r="94" spans="1:7" x14ac:dyDescent="0.5">
      <c r="A94" s="223"/>
      <c r="B94" s="303" t="s">
        <v>107</v>
      </c>
      <c r="C94" s="304"/>
      <c r="D94" s="58" t="e">
        <f>D91*C11</f>
        <v>#DIV/0!</v>
      </c>
      <c r="E94" s="73"/>
      <c r="G94" s="55"/>
    </row>
    <row r="95" spans="1:7" ht="21.5" thickBot="1" x14ac:dyDescent="0.55000000000000004">
      <c r="A95" s="224"/>
      <c r="B95" s="305" t="s">
        <v>106</v>
      </c>
      <c r="C95" s="306"/>
      <c r="D95" s="97" t="e">
        <f>D93*C11</f>
        <v>#DIV/0!</v>
      </c>
      <c r="E95" s="73"/>
      <c r="G95" s="55"/>
    </row>
  </sheetData>
  <sheetProtection algorithmName="SHA-512" hashValue="RTMbLKkjVWVCdZe7p7rUvaEnwVKTsh7hIv0wjAV606iraCErx3Wfp1RzXpnBy5ziW0ewJWiFQq7qtpBGghhncA==" saltValue="tav8cnVj5EHKFGxyMuwBKw==" spinCount="100000" sheet="1" objects="1" scenarios="1"/>
  <mergeCells count="26">
    <mergeCell ref="B44:C44"/>
    <mergeCell ref="A47:A67"/>
    <mergeCell ref="A87:A91"/>
    <mergeCell ref="A93:A95"/>
    <mergeCell ref="B93:C93"/>
    <mergeCell ref="B94:C94"/>
    <mergeCell ref="B95:C95"/>
    <mergeCell ref="A70:A85"/>
    <mergeCell ref="C10:D10"/>
    <mergeCell ref="A41:D41"/>
    <mergeCell ref="A40:D40"/>
    <mergeCell ref="A39:D39"/>
    <mergeCell ref="A2:A11"/>
    <mergeCell ref="C11:D11"/>
    <mergeCell ref="C7:D7"/>
    <mergeCell ref="C8:D8"/>
    <mergeCell ref="C9:D9"/>
    <mergeCell ref="A13:D13"/>
    <mergeCell ref="A15:A27"/>
    <mergeCell ref="A28:A37"/>
    <mergeCell ref="A1:D1"/>
    <mergeCell ref="C3:D3"/>
    <mergeCell ref="C4:D4"/>
    <mergeCell ref="C5:D5"/>
    <mergeCell ref="C6:D6"/>
    <mergeCell ref="C2:D2"/>
  </mergeCells>
  <dataValidations count="1">
    <dataValidation type="list" allowBlank="1" showInputMessage="1" showErrorMessage="1" sqref="C88" xr:uid="{20D76278-DCAB-42E3-BD0D-DEAD53C65BD4}">
      <formula1>"6%, 12%"</formula1>
    </dataValidation>
  </dataValidations>
  <hyperlinks>
    <hyperlink ref="A41" r:id="rId1" display="https://leginfo.legislature.ca.gov/faces/codes_displaySection.xhtml?sectionNum=4629.7.&amp;lawCode=WIC" xr:uid="{1F850FBE-96EC-44E6-A5E7-9BE49A1E4B43}"/>
  </hyperlinks>
  <pageMargins left="0.7" right="0.7" top="0.75" bottom="0.75" header="0.3" footer="0.3"/>
  <pageSetup scale="62" fitToHeight="0" orientation="portrait" horizontalDpi="1200" verticalDpi="1200" r:id="rId2"/>
  <rowBreaks count="1" manualBreakCount="1">
    <brk id="69" max="3" man="1"/>
  </rowBreaks>
  <ignoredErrors>
    <ignoredError sqref="A1:D10 A16:D16 A15:B15 D15 A19:D19 A17:B17 D17 A18:B18 D18 A23:D27 A20:B20 D20 A21:B21 D21 A22:B22 D22 A12:D14 A11:B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4125BE-82C4-4B5F-90E9-B2A5345A4AA8}">
          <x14:formula1>
            <xm:f>Rates!$B$1:$V$1</xm:f>
          </x14:formula1>
          <xm:sqref>C2:D2</xm:sqref>
        </x14:dataValidation>
        <x14:dataValidation type="list" allowBlank="1" showInputMessage="1" showErrorMessage="1" xr:uid="{7008C12E-D133-4ACE-BF4E-48020CA7F3AC}">
          <x14:formula1>
            <xm:f>Rates!$A:$A</xm:f>
          </x14:formula1>
          <xm:sqref>C6:D6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5662-A12F-45FC-8C59-95D8604DB41A}">
  <dimension ref="A1:B16"/>
  <sheetViews>
    <sheetView showOutlineSymbols="0" showWhiteSpace="0" workbookViewId="0"/>
  </sheetViews>
  <sheetFormatPr defaultRowHeight="21" x14ac:dyDescent="0.5"/>
  <cols>
    <col min="1" max="1" width="8.625" style="5"/>
  </cols>
  <sheetData>
    <row r="1" spans="1:2" x14ac:dyDescent="0.5">
      <c r="A1" s="4" t="s">
        <v>7</v>
      </c>
      <c r="B1">
        <v>1</v>
      </c>
    </row>
    <row r="2" spans="1:2" x14ac:dyDescent="0.5">
      <c r="A2" s="5" t="s">
        <v>44</v>
      </c>
      <c r="B2">
        <v>2</v>
      </c>
    </row>
    <row r="3" spans="1:2" x14ac:dyDescent="0.5">
      <c r="A3" s="5" t="s">
        <v>45</v>
      </c>
      <c r="B3">
        <v>3</v>
      </c>
    </row>
    <row r="4" spans="1:2" x14ac:dyDescent="0.5">
      <c r="A4" s="5" t="s">
        <v>46</v>
      </c>
      <c r="B4">
        <v>4</v>
      </c>
    </row>
    <row r="5" spans="1:2" x14ac:dyDescent="0.5">
      <c r="A5" s="5" t="s">
        <v>47</v>
      </c>
      <c r="B5">
        <v>5</v>
      </c>
    </row>
    <row r="6" spans="1:2" x14ac:dyDescent="0.5">
      <c r="A6" s="5" t="s">
        <v>48</v>
      </c>
      <c r="B6">
        <v>6</v>
      </c>
    </row>
    <row r="7" spans="1:2" x14ac:dyDescent="0.5">
      <c r="A7" s="5" t="s">
        <v>49</v>
      </c>
      <c r="B7">
        <v>7</v>
      </c>
    </row>
    <row r="8" spans="1:2" x14ac:dyDescent="0.5">
      <c r="A8" s="5" t="s">
        <v>50</v>
      </c>
      <c r="B8">
        <v>8</v>
      </c>
    </row>
    <row r="9" spans="1:2" x14ac:dyDescent="0.5">
      <c r="A9" s="5" t="s">
        <v>51</v>
      </c>
      <c r="B9">
        <v>9</v>
      </c>
    </row>
    <row r="10" spans="1:2" x14ac:dyDescent="0.5">
      <c r="A10" s="5" t="s">
        <v>52</v>
      </c>
      <c r="B10">
        <v>10</v>
      </c>
    </row>
    <row r="11" spans="1:2" x14ac:dyDescent="0.5">
      <c r="A11" s="5" t="s">
        <v>53</v>
      </c>
      <c r="B11">
        <v>35</v>
      </c>
    </row>
    <row r="12" spans="1:2" x14ac:dyDescent="0.5">
      <c r="A12" s="5" t="s">
        <v>54</v>
      </c>
      <c r="B12">
        <v>32</v>
      </c>
    </row>
    <row r="13" spans="1:2" x14ac:dyDescent="0.5">
      <c r="A13" s="5" t="s">
        <v>55</v>
      </c>
      <c r="B13">
        <v>27</v>
      </c>
    </row>
    <row r="14" spans="1:2" x14ac:dyDescent="0.5">
      <c r="A14" s="5" t="s">
        <v>56</v>
      </c>
      <c r="B14">
        <v>22</v>
      </c>
    </row>
    <row r="15" spans="1:2" x14ac:dyDescent="0.5">
      <c r="A15" s="5" t="s">
        <v>57</v>
      </c>
      <c r="B15">
        <v>17</v>
      </c>
    </row>
    <row r="16" spans="1:2" x14ac:dyDescent="0.5">
      <c r="A16" s="5" t="s">
        <v>58</v>
      </c>
      <c r="B16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F3AE-2CFF-49F0-A790-2BD56DF82259}">
  <dimension ref="A1:Y205"/>
  <sheetViews>
    <sheetView showOutlineSymbols="0" showWhiteSpace="0" topLeftCell="A64" workbookViewId="0">
      <selection sqref="A1:D1"/>
    </sheetView>
  </sheetViews>
  <sheetFormatPr defaultRowHeight="21" x14ac:dyDescent="0.5"/>
  <cols>
    <col min="1" max="1" width="67.5625" style="113" customWidth="1"/>
    <col min="2" max="2" width="8.9375" style="5" customWidth="1"/>
    <col min="4" max="24" width="8.9375" style="2" customWidth="1"/>
    <col min="25" max="25" width="8.75" style="5"/>
  </cols>
  <sheetData>
    <row r="1" spans="1:23" x14ac:dyDescent="0.5">
      <c r="A1" s="113" t="s">
        <v>326</v>
      </c>
      <c r="B1" s="5" t="s">
        <v>31</v>
      </c>
      <c r="C1" t="s">
        <v>60</v>
      </c>
      <c r="D1" s="2" t="s">
        <v>69</v>
      </c>
      <c r="E1" s="2" t="s">
        <v>63</v>
      </c>
      <c r="F1" s="2" t="s">
        <v>64</v>
      </c>
      <c r="G1" s="2" t="s">
        <v>3</v>
      </c>
      <c r="H1" s="2" t="s">
        <v>66</v>
      </c>
      <c r="I1" s="2" t="s">
        <v>61</v>
      </c>
      <c r="J1" s="2" t="s">
        <v>62</v>
      </c>
      <c r="K1" s="2" t="s">
        <v>65</v>
      </c>
      <c r="L1" s="2" t="s">
        <v>68</v>
      </c>
      <c r="M1" s="2" t="s">
        <v>75</v>
      </c>
      <c r="N1" s="2" t="s">
        <v>73</v>
      </c>
      <c r="O1" s="2" t="s">
        <v>78</v>
      </c>
      <c r="P1" s="2" t="s">
        <v>67</v>
      </c>
      <c r="Q1" s="2" t="s">
        <v>70</v>
      </c>
      <c r="R1" s="2" t="s">
        <v>71</v>
      </c>
      <c r="S1" s="2" t="s">
        <v>72</v>
      </c>
      <c r="T1" s="2" t="s">
        <v>74</v>
      </c>
      <c r="U1" s="2" t="s">
        <v>76</v>
      </c>
      <c r="V1" s="2" t="s">
        <v>77</v>
      </c>
      <c r="W1" s="2" t="s">
        <v>59</v>
      </c>
    </row>
    <row r="2" spans="1:23" x14ac:dyDescent="0.5">
      <c r="A2" s="113" t="s">
        <v>153</v>
      </c>
      <c r="B2" s="5">
        <v>37.01</v>
      </c>
      <c r="C2">
        <v>37.01</v>
      </c>
      <c r="D2" s="2">
        <v>42.530000000000008</v>
      </c>
      <c r="E2" s="2">
        <v>37.01</v>
      </c>
      <c r="F2" s="2">
        <v>42.309999999999995</v>
      </c>
      <c r="G2" s="2">
        <v>37.01</v>
      </c>
      <c r="H2" s="2">
        <v>37.01</v>
      </c>
      <c r="I2" s="2">
        <v>37.729999999999997</v>
      </c>
      <c r="J2" s="2">
        <v>37.729999999999997</v>
      </c>
      <c r="K2" s="2">
        <v>37.949999999999996</v>
      </c>
      <c r="L2" s="2">
        <v>37.949999999999996</v>
      </c>
      <c r="M2" s="2">
        <v>37.949999999999996</v>
      </c>
      <c r="N2" s="2">
        <v>37.729999999999997</v>
      </c>
      <c r="O2" s="2">
        <v>37.729999999999997</v>
      </c>
      <c r="P2" s="2">
        <v>37.949999999999996</v>
      </c>
      <c r="Q2" s="2">
        <v>37.949999999999996</v>
      </c>
      <c r="R2" s="2">
        <v>37.01</v>
      </c>
      <c r="S2" s="2">
        <v>42.530000000000008</v>
      </c>
      <c r="T2" s="2">
        <v>37.949999999999996</v>
      </c>
      <c r="U2" s="2">
        <v>38.550000000000004</v>
      </c>
      <c r="V2" s="2">
        <v>37.01</v>
      </c>
      <c r="W2" s="2" t="s">
        <v>7</v>
      </c>
    </row>
    <row r="3" spans="1:23" x14ac:dyDescent="0.5">
      <c r="A3" s="113" t="s">
        <v>154</v>
      </c>
      <c r="B3" s="5">
        <v>20.56</v>
      </c>
      <c r="C3">
        <v>20.56</v>
      </c>
      <c r="D3" s="2">
        <v>23.78</v>
      </c>
      <c r="E3" s="2">
        <v>20.56</v>
      </c>
      <c r="F3" s="2">
        <v>23.49</v>
      </c>
      <c r="G3" s="2">
        <v>20.56</v>
      </c>
      <c r="H3" s="2">
        <v>20.56</v>
      </c>
      <c r="I3" s="2">
        <v>20.94</v>
      </c>
      <c r="J3" s="2">
        <v>20.94</v>
      </c>
      <c r="K3" s="2">
        <v>21.21</v>
      </c>
      <c r="L3" s="2">
        <v>21.21</v>
      </c>
      <c r="M3" s="2">
        <v>21.21</v>
      </c>
      <c r="N3" s="2">
        <v>20.94</v>
      </c>
      <c r="O3" s="2">
        <v>20.94</v>
      </c>
      <c r="P3" s="2">
        <v>21.21</v>
      </c>
      <c r="Q3" s="2">
        <v>21.21</v>
      </c>
      <c r="R3" s="2">
        <v>20.56</v>
      </c>
      <c r="S3" s="2">
        <v>23.78</v>
      </c>
      <c r="T3" s="2">
        <v>21.21</v>
      </c>
      <c r="U3" s="2">
        <v>21.41</v>
      </c>
      <c r="V3" s="2">
        <v>20.56</v>
      </c>
      <c r="W3" s="2" t="s">
        <v>44</v>
      </c>
    </row>
    <row r="4" spans="1:23" x14ac:dyDescent="0.5">
      <c r="A4" s="113" t="s">
        <v>155</v>
      </c>
      <c r="B4" s="5">
        <v>15.07</v>
      </c>
      <c r="C4">
        <v>15.07</v>
      </c>
      <c r="D4" s="2">
        <v>17.43</v>
      </c>
      <c r="E4" s="2">
        <v>15.07</v>
      </c>
      <c r="F4" s="2">
        <v>17.22</v>
      </c>
      <c r="G4" s="2">
        <v>15.07</v>
      </c>
      <c r="H4" s="2">
        <v>15.07</v>
      </c>
      <c r="I4" s="2">
        <v>15.36</v>
      </c>
      <c r="J4" s="2">
        <v>15.36</v>
      </c>
      <c r="K4" s="2">
        <v>15.55</v>
      </c>
      <c r="L4" s="2">
        <v>15.55</v>
      </c>
      <c r="M4" s="2">
        <v>15.55</v>
      </c>
      <c r="N4" s="2">
        <v>15.36</v>
      </c>
      <c r="O4" s="2">
        <v>15.36</v>
      </c>
      <c r="P4" s="2">
        <v>15.55</v>
      </c>
      <c r="Q4" s="2">
        <v>15.55</v>
      </c>
      <c r="R4" s="2">
        <v>15.07</v>
      </c>
      <c r="S4" s="2">
        <v>17.43</v>
      </c>
      <c r="T4" s="2">
        <v>15.55</v>
      </c>
      <c r="U4" s="2">
        <v>15.69</v>
      </c>
      <c r="V4" s="2">
        <v>15.07</v>
      </c>
      <c r="W4" s="2" t="s">
        <v>45</v>
      </c>
    </row>
    <row r="5" spans="1:23" x14ac:dyDescent="0.5">
      <c r="A5" s="113" t="s">
        <v>156</v>
      </c>
      <c r="B5" s="5">
        <v>24.21</v>
      </c>
      <c r="C5">
        <v>24.21</v>
      </c>
      <c r="D5" s="2">
        <v>28.69</v>
      </c>
      <c r="E5" s="2">
        <v>24.21</v>
      </c>
      <c r="F5" s="2">
        <v>28.69</v>
      </c>
      <c r="G5" s="2">
        <v>24.21</v>
      </c>
      <c r="H5" s="2">
        <v>24.21</v>
      </c>
      <c r="I5" s="2">
        <v>25.33</v>
      </c>
      <c r="J5" s="2">
        <v>25.33</v>
      </c>
      <c r="K5" s="2">
        <v>25.33</v>
      </c>
      <c r="L5" s="2">
        <v>25.33</v>
      </c>
      <c r="M5" s="2">
        <v>25.33</v>
      </c>
      <c r="N5" s="2">
        <v>25.33</v>
      </c>
      <c r="O5" s="2">
        <v>25.33</v>
      </c>
      <c r="P5" s="2">
        <v>25.33</v>
      </c>
      <c r="Q5" s="2">
        <v>25.33</v>
      </c>
      <c r="R5" s="2">
        <v>24.21</v>
      </c>
      <c r="S5" s="2">
        <v>28.69</v>
      </c>
      <c r="T5" s="2">
        <v>25.33</v>
      </c>
      <c r="U5" s="2">
        <v>25.33</v>
      </c>
      <c r="V5" s="2">
        <v>24.21</v>
      </c>
      <c r="W5" s="2" t="s">
        <v>7</v>
      </c>
    </row>
    <row r="6" spans="1:23" x14ac:dyDescent="0.5">
      <c r="A6" s="113" t="s">
        <v>157</v>
      </c>
      <c r="B6" s="5">
        <v>13.56</v>
      </c>
      <c r="C6">
        <v>13.56</v>
      </c>
      <c r="D6" s="2">
        <v>16.07</v>
      </c>
      <c r="E6" s="2">
        <v>13.56</v>
      </c>
      <c r="F6" s="2">
        <v>16.07</v>
      </c>
      <c r="G6" s="2">
        <v>13.56</v>
      </c>
      <c r="H6" s="2">
        <v>13.56</v>
      </c>
      <c r="I6" s="2">
        <v>14.18</v>
      </c>
      <c r="J6" s="2">
        <v>14.18</v>
      </c>
      <c r="K6" s="2">
        <v>14.18</v>
      </c>
      <c r="L6" s="2">
        <v>14.18</v>
      </c>
      <c r="M6" s="2">
        <v>14.18</v>
      </c>
      <c r="N6" s="2">
        <v>14.18</v>
      </c>
      <c r="O6" s="2">
        <v>14.18</v>
      </c>
      <c r="P6" s="2">
        <v>14.18</v>
      </c>
      <c r="Q6" s="2">
        <v>14.18</v>
      </c>
      <c r="R6" s="2">
        <v>13.56</v>
      </c>
      <c r="S6" s="2">
        <v>16.07</v>
      </c>
      <c r="T6" s="2">
        <v>14.18</v>
      </c>
      <c r="U6" s="2">
        <v>14.18</v>
      </c>
      <c r="V6" s="2">
        <v>13.56</v>
      </c>
      <c r="W6" s="2" t="s">
        <v>44</v>
      </c>
    </row>
    <row r="7" spans="1:23" x14ac:dyDescent="0.5">
      <c r="A7" s="113" t="s">
        <v>158</v>
      </c>
      <c r="B7" s="5">
        <v>9.86</v>
      </c>
      <c r="C7">
        <v>9.86</v>
      </c>
      <c r="D7" s="2">
        <v>11.68</v>
      </c>
      <c r="E7" s="2">
        <v>9.86</v>
      </c>
      <c r="F7" s="2">
        <v>11.68</v>
      </c>
      <c r="G7" s="2">
        <v>9.86</v>
      </c>
      <c r="H7" s="2">
        <v>9.86</v>
      </c>
      <c r="I7" s="2">
        <v>10.32</v>
      </c>
      <c r="J7" s="2">
        <v>10.32</v>
      </c>
      <c r="K7" s="2">
        <v>10.32</v>
      </c>
      <c r="L7" s="2">
        <v>10.32</v>
      </c>
      <c r="M7" s="2">
        <v>10.32</v>
      </c>
      <c r="N7" s="2">
        <v>10.32</v>
      </c>
      <c r="O7" s="2">
        <v>10.32</v>
      </c>
      <c r="P7" s="2">
        <v>10.32</v>
      </c>
      <c r="Q7" s="2">
        <v>10.32</v>
      </c>
      <c r="R7" s="2">
        <v>9.86</v>
      </c>
      <c r="S7" s="2">
        <v>11.68</v>
      </c>
      <c r="T7" s="2">
        <v>10.32</v>
      </c>
      <c r="U7" s="2">
        <v>10.32</v>
      </c>
      <c r="V7" s="2">
        <v>9.86</v>
      </c>
      <c r="W7" s="2" t="s">
        <v>45</v>
      </c>
    </row>
    <row r="8" spans="1:23" x14ac:dyDescent="0.5">
      <c r="A8" s="113" t="s">
        <v>159</v>
      </c>
      <c r="B8" s="5">
        <v>24.21</v>
      </c>
      <c r="C8">
        <v>24.21</v>
      </c>
      <c r="D8" s="2">
        <v>28.69</v>
      </c>
      <c r="E8" s="2">
        <v>24.21</v>
      </c>
      <c r="F8" s="2">
        <v>28.69</v>
      </c>
      <c r="G8" s="2">
        <v>24.21</v>
      </c>
      <c r="H8" s="2">
        <v>24.21</v>
      </c>
      <c r="I8" s="2">
        <v>25.33</v>
      </c>
      <c r="J8" s="2">
        <v>25.33</v>
      </c>
      <c r="K8" s="2">
        <v>25.33</v>
      </c>
      <c r="L8" s="2">
        <v>25.33</v>
      </c>
      <c r="M8" s="2">
        <v>25.33</v>
      </c>
      <c r="N8" s="2">
        <v>25.33</v>
      </c>
      <c r="O8" s="2">
        <v>25.33</v>
      </c>
      <c r="P8" s="2">
        <v>25.33</v>
      </c>
      <c r="Q8" s="2">
        <v>25.33</v>
      </c>
      <c r="R8" s="2">
        <v>24.21</v>
      </c>
      <c r="S8" s="2">
        <v>28.69</v>
      </c>
      <c r="T8" s="2">
        <v>25.33</v>
      </c>
      <c r="U8" s="2">
        <v>25.33</v>
      </c>
      <c r="V8" s="2">
        <v>24.21</v>
      </c>
      <c r="W8" s="2" t="s">
        <v>7</v>
      </c>
    </row>
    <row r="9" spans="1:23" x14ac:dyDescent="0.5">
      <c r="A9" s="113" t="s">
        <v>160</v>
      </c>
      <c r="B9" s="5">
        <v>13.56</v>
      </c>
      <c r="C9">
        <v>13.56</v>
      </c>
      <c r="D9" s="2">
        <v>16.07</v>
      </c>
      <c r="E9" s="2">
        <v>13.56</v>
      </c>
      <c r="F9" s="2">
        <v>16.07</v>
      </c>
      <c r="G9" s="2">
        <v>13.56</v>
      </c>
      <c r="H9" s="2">
        <v>13.56</v>
      </c>
      <c r="I9" s="2">
        <v>14.18</v>
      </c>
      <c r="J9" s="2">
        <v>14.18</v>
      </c>
      <c r="K9" s="2">
        <v>14.18</v>
      </c>
      <c r="L9" s="2">
        <v>14.18</v>
      </c>
      <c r="M9" s="2">
        <v>14.18</v>
      </c>
      <c r="N9" s="2">
        <v>14.18</v>
      </c>
      <c r="O9" s="2">
        <v>14.18</v>
      </c>
      <c r="P9" s="2">
        <v>14.18</v>
      </c>
      <c r="Q9" s="2">
        <v>14.18</v>
      </c>
      <c r="R9" s="2">
        <v>13.56</v>
      </c>
      <c r="S9" s="2">
        <v>16.07</v>
      </c>
      <c r="T9" s="2">
        <v>14.18</v>
      </c>
      <c r="U9" s="2">
        <v>14.18</v>
      </c>
      <c r="V9" s="2">
        <v>13.56</v>
      </c>
      <c r="W9" s="2" t="s">
        <v>44</v>
      </c>
    </row>
    <row r="10" spans="1:23" x14ac:dyDescent="0.5">
      <c r="A10" s="113" t="s">
        <v>161</v>
      </c>
      <c r="B10" s="5">
        <v>9.86</v>
      </c>
      <c r="C10">
        <v>9.86</v>
      </c>
      <c r="D10" s="2">
        <v>11.68</v>
      </c>
      <c r="E10" s="2">
        <v>9.86</v>
      </c>
      <c r="F10" s="2">
        <v>11.68</v>
      </c>
      <c r="G10" s="2">
        <v>9.86</v>
      </c>
      <c r="H10" s="2">
        <v>9.86</v>
      </c>
      <c r="I10" s="2">
        <v>10.32</v>
      </c>
      <c r="J10" s="2">
        <v>10.32</v>
      </c>
      <c r="K10" s="2">
        <v>10.32</v>
      </c>
      <c r="L10" s="2">
        <v>10.32</v>
      </c>
      <c r="M10" s="2">
        <v>10.32</v>
      </c>
      <c r="N10" s="2">
        <v>10.32</v>
      </c>
      <c r="O10" s="2">
        <v>10.32</v>
      </c>
      <c r="P10" s="2">
        <v>10.32</v>
      </c>
      <c r="Q10" s="2">
        <v>10.32</v>
      </c>
      <c r="R10" s="2">
        <v>9.86</v>
      </c>
      <c r="S10" s="2">
        <v>11.68</v>
      </c>
      <c r="T10" s="2">
        <v>10.32</v>
      </c>
      <c r="U10" s="2">
        <v>10.32</v>
      </c>
      <c r="V10" s="2">
        <v>9.86</v>
      </c>
      <c r="W10" s="2" t="s">
        <v>45</v>
      </c>
    </row>
    <row r="11" spans="1:23" x14ac:dyDescent="0.5">
      <c r="A11" s="113" t="s">
        <v>79</v>
      </c>
      <c r="B11" s="5">
        <v>28.78</v>
      </c>
      <c r="C11">
        <v>28.78</v>
      </c>
      <c r="D11" s="2">
        <v>34.85</v>
      </c>
      <c r="E11" s="2">
        <v>28.78</v>
      </c>
      <c r="F11" s="2">
        <v>34.85</v>
      </c>
      <c r="G11" s="2">
        <v>28.78</v>
      </c>
      <c r="H11" s="2">
        <v>28.78</v>
      </c>
      <c r="I11" s="2">
        <v>30.3</v>
      </c>
      <c r="J11" s="2">
        <v>30.3</v>
      </c>
      <c r="K11" s="2">
        <v>30.3</v>
      </c>
      <c r="L11" s="2">
        <v>30.3</v>
      </c>
      <c r="M11" s="2">
        <v>30.3</v>
      </c>
      <c r="N11" s="2">
        <v>30.3</v>
      </c>
      <c r="O11" s="2">
        <v>30.3</v>
      </c>
      <c r="P11" s="2">
        <v>30.3</v>
      </c>
      <c r="Q11" s="2">
        <v>30.3</v>
      </c>
      <c r="R11" s="2">
        <v>28.78</v>
      </c>
      <c r="S11" s="2">
        <v>34.85</v>
      </c>
      <c r="T11" s="2">
        <v>30.3</v>
      </c>
      <c r="U11" s="2">
        <v>30.3</v>
      </c>
      <c r="V11" s="2">
        <v>28.78</v>
      </c>
      <c r="W11" s="2" t="s">
        <v>7</v>
      </c>
    </row>
    <row r="12" spans="1:23" x14ac:dyDescent="0.5">
      <c r="A12" s="113" t="s">
        <v>80</v>
      </c>
      <c r="B12" s="5">
        <v>15.83</v>
      </c>
      <c r="C12">
        <v>15.83</v>
      </c>
      <c r="D12" s="2">
        <v>19.170000000000002</v>
      </c>
      <c r="E12" s="2">
        <v>15.83</v>
      </c>
      <c r="F12" s="2">
        <v>19.170000000000002</v>
      </c>
      <c r="G12" s="2">
        <v>15.83</v>
      </c>
      <c r="H12" s="2">
        <v>15.83</v>
      </c>
      <c r="I12" s="2">
        <v>16.670000000000002</v>
      </c>
      <c r="J12" s="2">
        <v>16.670000000000002</v>
      </c>
      <c r="K12" s="2">
        <v>16.670000000000002</v>
      </c>
      <c r="L12" s="2">
        <v>16.670000000000002</v>
      </c>
      <c r="M12" s="2">
        <v>16.670000000000002</v>
      </c>
      <c r="N12" s="2">
        <v>16.670000000000002</v>
      </c>
      <c r="O12" s="2">
        <v>16.670000000000002</v>
      </c>
      <c r="P12" s="2">
        <v>16.670000000000002</v>
      </c>
      <c r="Q12" s="2">
        <v>16.670000000000002</v>
      </c>
      <c r="R12" s="2">
        <v>15.83</v>
      </c>
      <c r="S12" s="2">
        <v>19.170000000000002</v>
      </c>
      <c r="T12" s="2">
        <v>16.670000000000002</v>
      </c>
      <c r="U12" s="2">
        <v>16.670000000000002</v>
      </c>
      <c r="V12" s="2">
        <v>15.83</v>
      </c>
      <c r="W12" s="2" t="s">
        <v>44</v>
      </c>
    </row>
    <row r="13" spans="1:23" x14ac:dyDescent="0.5">
      <c r="A13" s="113" t="s">
        <v>81</v>
      </c>
      <c r="B13" s="5">
        <v>11.51</v>
      </c>
      <c r="C13">
        <v>11.51</v>
      </c>
      <c r="D13" s="2">
        <v>13.94</v>
      </c>
      <c r="E13" s="2">
        <v>11.51</v>
      </c>
      <c r="F13" s="2">
        <v>13.94</v>
      </c>
      <c r="G13" s="2">
        <v>11.51</v>
      </c>
      <c r="H13" s="2">
        <v>11.51</v>
      </c>
      <c r="I13" s="2">
        <v>12.12</v>
      </c>
      <c r="J13" s="2">
        <v>12.12</v>
      </c>
      <c r="K13" s="2">
        <v>12.12</v>
      </c>
      <c r="L13" s="2">
        <v>12.12</v>
      </c>
      <c r="M13" s="2">
        <v>12.12</v>
      </c>
      <c r="N13" s="2">
        <v>12.12</v>
      </c>
      <c r="O13" s="2">
        <v>12.12</v>
      </c>
      <c r="P13" s="2">
        <v>12.12</v>
      </c>
      <c r="Q13" s="2">
        <v>12.12</v>
      </c>
      <c r="R13" s="2">
        <v>11.51</v>
      </c>
      <c r="S13" s="2">
        <v>13.94</v>
      </c>
      <c r="T13" s="2">
        <v>12.12</v>
      </c>
      <c r="U13" s="2">
        <v>12.12</v>
      </c>
      <c r="V13" s="2">
        <v>11.51</v>
      </c>
      <c r="W13" s="2" t="s">
        <v>45</v>
      </c>
    </row>
    <row r="14" spans="1:23" x14ac:dyDescent="0.5">
      <c r="A14" s="113" t="s">
        <v>162</v>
      </c>
      <c r="B14" s="5">
        <v>54.68</v>
      </c>
      <c r="C14">
        <v>54.68</v>
      </c>
      <c r="D14" s="2">
        <v>61.940000000000005</v>
      </c>
      <c r="E14" s="2">
        <v>54.68</v>
      </c>
      <c r="F14" s="2">
        <v>60.779999999999994</v>
      </c>
      <c r="G14" s="2">
        <v>54.68</v>
      </c>
      <c r="H14" s="2">
        <v>54.68</v>
      </c>
      <c r="I14" s="2">
        <v>54.179999999999993</v>
      </c>
      <c r="J14" s="2">
        <v>54.179999999999993</v>
      </c>
      <c r="K14" s="2">
        <v>55.260000000000012</v>
      </c>
      <c r="L14" s="2">
        <v>55.260000000000012</v>
      </c>
      <c r="M14" s="2">
        <v>55.260000000000012</v>
      </c>
      <c r="N14" s="2">
        <v>54.179999999999993</v>
      </c>
      <c r="O14" s="2">
        <v>54.179999999999993</v>
      </c>
      <c r="P14" s="2">
        <v>55.260000000000012</v>
      </c>
      <c r="Q14" s="2">
        <v>55.260000000000012</v>
      </c>
      <c r="R14" s="2">
        <v>54.68</v>
      </c>
      <c r="S14" s="2">
        <v>61.940000000000005</v>
      </c>
      <c r="T14" s="2">
        <v>55.260000000000012</v>
      </c>
      <c r="U14" s="2">
        <v>56.939999999999991</v>
      </c>
      <c r="V14" s="2">
        <v>54.68</v>
      </c>
      <c r="W14" s="2" t="s">
        <v>7</v>
      </c>
    </row>
    <row r="15" spans="1:23" x14ac:dyDescent="0.5">
      <c r="A15" s="113" t="s">
        <v>163</v>
      </c>
      <c r="B15" s="5">
        <v>30.76</v>
      </c>
      <c r="C15">
        <v>30.76</v>
      </c>
      <c r="D15" s="2">
        <v>34.840000000000003</v>
      </c>
      <c r="E15" s="2">
        <v>30.76</v>
      </c>
      <c r="F15" s="2">
        <v>34</v>
      </c>
      <c r="G15" s="2">
        <v>30.76</v>
      </c>
      <c r="H15" s="2">
        <v>30.76</v>
      </c>
      <c r="I15" s="2">
        <v>30.3</v>
      </c>
      <c r="J15" s="2">
        <v>30.3</v>
      </c>
      <c r="K15" s="2">
        <v>31.09</v>
      </c>
      <c r="L15" s="2">
        <v>31.09</v>
      </c>
      <c r="M15" s="2">
        <v>31.09</v>
      </c>
      <c r="N15" s="2">
        <v>30.3</v>
      </c>
      <c r="O15" s="2">
        <v>30.3</v>
      </c>
      <c r="P15" s="2">
        <v>31.09</v>
      </c>
      <c r="Q15" s="2">
        <v>31.09</v>
      </c>
      <c r="R15" s="2">
        <v>30.76</v>
      </c>
      <c r="S15" s="2">
        <v>34.840000000000003</v>
      </c>
      <c r="T15" s="2">
        <v>31.09</v>
      </c>
      <c r="U15" s="2">
        <v>32.03</v>
      </c>
      <c r="V15" s="2">
        <v>30.76</v>
      </c>
      <c r="W15" s="2" t="s">
        <v>44</v>
      </c>
    </row>
    <row r="16" spans="1:23" x14ac:dyDescent="0.5">
      <c r="A16" s="113" t="s">
        <v>164</v>
      </c>
      <c r="B16" s="5">
        <v>22.7</v>
      </c>
      <c r="C16">
        <v>22.7</v>
      </c>
      <c r="D16" s="2">
        <v>25.72</v>
      </c>
      <c r="E16" s="2">
        <v>22.7</v>
      </c>
      <c r="F16" s="2">
        <v>25.1</v>
      </c>
      <c r="G16" s="2">
        <v>22.7</v>
      </c>
      <c r="H16" s="2">
        <v>22.7</v>
      </c>
      <c r="I16" s="2">
        <v>22.37</v>
      </c>
      <c r="J16" s="2">
        <v>22.37</v>
      </c>
      <c r="K16" s="2">
        <v>22.95</v>
      </c>
      <c r="L16" s="2">
        <v>22.95</v>
      </c>
      <c r="M16" s="2">
        <v>22.95</v>
      </c>
      <c r="N16" s="2">
        <v>22.37</v>
      </c>
      <c r="O16" s="2">
        <v>22.37</v>
      </c>
      <c r="P16" s="2">
        <v>22.95</v>
      </c>
      <c r="Q16" s="2">
        <v>22.95</v>
      </c>
      <c r="R16" s="2">
        <v>22.7</v>
      </c>
      <c r="S16" s="2">
        <v>25.72</v>
      </c>
      <c r="T16" s="2">
        <v>22.95</v>
      </c>
      <c r="U16" s="2">
        <v>23.64</v>
      </c>
      <c r="V16" s="2">
        <v>22.7</v>
      </c>
      <c r="W16" s="2" t="s">
        <v>45</v>
      </c>
    </row>
    <row r="17" spans="1:23" x14ac:dyDescent="0.5">
      <c r="A17" s="113" t="s">
        <v>165</v>
      </c>
      <c r="B17" s="5">
        <v>24.79</v>
      </c>
      <c r="C17">
        <v>24.79</v>
      </c>
      <c r="D17" s="2">
        <v>29.39</v>
      </c>
      <c r="E17" s="2">
        <v>24.79</v>
      </c>
      <c r="F17" s="2">
        <v>29.39</v>
      </c>
      <c r="G17" s="2">
        <v>24.79</v>
      </c>
      <c r="H17" s="2">
        <v>24.79</v>
      </c>
      <c r="I17" s="2">
        <v>25.94</v>
      </c>
      <c r="J17" s="2">
        <v>25.94</v>
      </c>
      <c r="K17" s="2">
        <v>25.94</v>
      </c>
      <c r="L17" s="2">
        <v>25.94</v>
      </c>
      <c r="M17" s="2">
        <v>25.94</v>
      </c>
      <c r="N17" s="2">
        <v>25.94</v>
      </c>
      <c r="O17" s="2">
        <v>25.94</v>
      </c>
      <c r="P17" s="2">
        <v>25.94</v>
      </c>
      <c r="Q17" s="2">
        <v>25.94</v>
      </c>
      <c r="R17" s="2">
        <v>24.79</v>
      </c>
      <c r="S17" s="2">
        <v>29.39</v>
      </c>
      <c r="T17" s="2">
        <v>25.94</v>
      </c>
      <c r="U17" s="2">
        <v>25.94</v>
      </c>
      <c r="V17" s="2">
        <v>24.79</v>
      </c>
      <c r="W17" s="2" t="s">
        <v>7</v>
      </c>
    </row>
    <row r="18" spans="1:23" x14ac:dyDescent="0.5">
      <c r="A18" s="113" t="s">
        <v>166</v>
      </c>
      <c r="B18" s="5">
        <v>13.88</v>
      </c>
      <c r="C18">
        <v>13.88</v>
      </c>
      <c r="D18" s="2">
        <v>16.46</v>
      </c>
      <c r="E18" s="2">
        <v>13.88</v>
      </c>
      <c r="F18" s="2">
        <v>16.46</v>
      </c>
      <c r="G18" s="2">
        <v>13.88</v>
      </c>
      <c r="H18" s="2">
        <v>13.88</v>
      </c>
      <c r="I18" s="2">
        <v>14.53</v>
      </c>
      <c r="J18" s="2">
        <v>14.53</v>
      </c>
      <c r="K18" s="2">
        <v>14.53</v>
      </c>
      <c r="L18" s="2">
        <v>14.53</v>
      </c>
      <c r="M18" s="2">
        <v>14.53</v>
      </c>
      <c r="N18" s="2">
        <v>14.53</v>
      </c>
      <c r="O18" s="2">
        <v>14.53</v>
      </c>
      <c r="P18" s="2">
        <v>14.53</v>
      </c>
      <c r="Q18" s="2">
        <v>14.53</v>
      </c>
      <c r="R18" s="2">
        <v>13.88</v>
      </c>
      <c r="S18" s="2">
        <v>16.46</v>
      </c>
      <c r="T18" s="2">
        <v>14.53</v>
      </c>
      <c r="U18" s="2">
        <v>14.53</v>
      </c>
      <c r="V18" s="2">
        <v>13.88</v>
      </c>
      <c r="W18" s="2" t="s">
        <v>44</v>
      </c>
    </row>
    <row r="19" spans="1:23" x14ac:dyDescent="0.5">
      <c r="A19" s="113" t="s">
        <v>167</v>
      </c>
      <c r="B19" s="5">
        <v>10.09</v>
      </c>
      <c r="C19">
        <v>10.09</v>
      </c>
      <c r="D19" s="2">
        <v>11.97</v>
      </c>
      <c r="E19" s="2">
        <v>10.09</v>
      </c>
      <c r="F19" s="2">
        <v>11.97</v>
      </c>
      <c r="G19" s="2">
        <v>10.09</v>
      </c>
      <c r="H19" s="2">
        <v>10.09</v>
      </c>
      <c r="I19" s="2">
        <v>10.56</v>
      </c>
      <c r="J19" s="2">
        <v>10.56</v>
      </c>
      <c r="K19" s="2">
        <v>10.56</v>
      </c>
      <c r="L19" s="2">
        <v>10.56</v>
      </c>
      <c r="M19" s="2">
        <v>10.56</v>
      </c>
      <c r="N19" s="2">
        <v>10.56</v>
      </c>
      <c r="O19" s="2">
        <v>10.56</v>
      </c>
      <c r="P19" s="2">
        <v>10.56</v>
      </c>
      <c r="Q19" s="2">
        <v>10.56</v>
      </c>
      <c r="R19" s="2">
        <v>10.09</v>
      </c>
      <c r="S19" s="2">
        <v>11.97</v>
      </c>
      <c r="T19" s="2">
        <v>10.56</v>
      </c>
      <c r="U19" s="2">
        <v>10.56</v>
      </c>
      <c r="V19" s="2">
        <v>10.09</v>
      </c>
      <c r="W19" s="2" t="s">
        <v>45</v>
      </c>
    </row>
    <row r="20" spans="1:23" x14ac:dyDescent="0.5">
      <c r="A20" s="113" t="s">
        <v>168</v>
      </c>
      <c r="B20" s="5">
        <v>42.91</v>
      </c>
      <c r="C20">
        <v>42.91</v>
      </c>
      <c r="D20" s="2">
        <v>48.69</v>
      </c>
      <c r="E20" s="2">
        <v>42.91</v>
      </c>
      <c r="F20" s="2">
        <v>47.379999999999995</v>
      </c>
      <c r="G20" s="2">
        <v>42.91</v>
      </c>
      <c r="H20" s="2">
        <v>42.91</v>
      </c>
      <c r="I20" s="2">
        <v>42.089999999999996</v>
      </c>
      <c r="J20" s="2">
        <v>42.089999999999996</v>
      </c>
      <c r="K20" s="2">
        <v>43.300000000000004</v>
      </c>
      <c r="L20" s="2">
        <v>43.300000000000004</v>
      </c>
      <c r="M20" s="2">
        <v>43.300000000000004</v>
      </c>
      <c r="N20" s="2">
        <v>42.089999999999996</v>
      </c>
      <c r="O20" s="2">
        <v>42.089999999999996</v>
      </c>
      <c r="P20" s="2">
        <v>43.300000000000004</v>
      </c>
      <c r="Q20" s="2">
        <v>43.300000000000004</v>
      </c>
      <c r="R20" s="2">
        <v>42.91</v>
      </c>
      <c r="S20" s="2">
        <v>48.69</v>
      </c>
      <c r="T20" s="2">
        <v>43.300000000000004</v>
      </c>
      <c r="U20" s="2">
        <v>44.73</v>
      </c>
      <c r="V20" s="2">
        <v>42.91</v>
      </c>
      <c r="W20" s="2" t="s">
        <v>7</v>
      </c>
    </row>
    <row r="21" spans="1:23" x14ac:dyDescent="0.5">
      <c r="A21" s="113" t="s">
        <v>169</v>
      </c>
      <c r="B21" s="5">
        <v>24.15</v>
      </c>
      <c r="C21">
        <v>24.15</v>
      </c>
      <c r="D21" s="2">
        <v>27.41</v>
      </c>
      <c r="E21" s="2">
        <v>24.15</v>
      </c>
      <c r="F21" s="2">
        <v>26.68</v>
      </c>
      <c r="G21" s="2">
        <v>24.15</v>
      </c>
      <c r="H21" s="2">
        <v>24.15</v>
      </c>
      <c r="I21" s="2">
        <v>23.7</v>
      </c>
      <c r="J21" s="2">
        <v>23.7</v>
      </c>
      <c r="K21" s="2">
        <v>24.38</v>
      </c>
      <c r="L21" s="2">
        <v>24.38</v>
      </c>
      <c r="M21" s="2">
        <v>24.38</v>
      </c>
      <c r="N21" s="2">
        <v>23.7</v>
      </c>
      <c r="O21" s="2">
        <v>23.7</v>
      </c>
      <c r="P21" s="2">
        <v>24.38</v>
      </c>
      <c r="Q21" s="2">
        <v>24.38</v>
      </c>
      <c r="R21" s="2">
        <v>24.15</v>
      </c>
      <c r="S21" s="2">
        <v>27.41</v>
      </c>
      <c r="T21" s="2">
        <v>24.38</v>
      </c>
      <c r="U21" s="2">
        <v>25.18</v>
      </c>
      <c r="V21" s="2">
        <v>24.15</v>
      </c>
      <c r="W21" s="2" t="s">
        <v>44</v>
      </c>
    </row>
    <row r="22" spans="1:23" x14ac:dyDescent="0.5">
      <c r="A22" s="113" t="s">
        <v>170</v>
      </c>
      <c r="B22" s="5">
        <v>17.829999999999998</v>
      </c>
      <c r="C22">
        <v>17.829999999999998</v>
      </c>
      <c r="D22" s="2">
        <v>20.11</v>
      </c>
      <c r="E22" s="2">
        <v>17.829999999999998</v>
      </c>
      <c r="F22" s="2">
        <v>19.71</v>
      </c>
      <c r="G22" s="2">
        <v>17.829999999999998</v>
      </c>
      <c r="H22" s="2">
        <v>17.829999999999998</v>
      </c>
      <c r="I22" s="2">
        <v>17.510000000000002</v>
      </c>
      <c r="J22" s="2">
        <v>17.510000000000002</v>
      </c>
      <c r="K22" s="2">
        <v>17.88</v>
      </c>
      <c r="L22" s="2">
        <v>17.88</v>
      </c>
      <c r="M22" s="2">
        <v>17.88</v>
      </c>
      <c r="N22" s="2">
        <v>17.510000000000002</v>
      </c>
      <c r="O22" s="2">
        <v>17.510000000000002</v>
      </c>
      <c r="P22" s="2">
        <v>17.88</v>
      </c>
      <c r="Q22" s="2">
        <v>17.88</v>
      </c>
      <c r="R22" s="2">
        <v>17.829999999999998</v>
      </c>
      <c r="S22" s="2">
        <v>20.11</v>
      </c>
      <c r="T22" s="2">
        <v>17.88</v>
      </c>
      <c r="U22" s="2">
        <v>18.59</v>
      </c>
      <c r="V22" s="2">
        <v>17.829999999999998</v>
      </c>
      <c r="W22" s="2" t="s">
        <v>45</v>
      </c>
    </row>
    <row r="23" spans="1:23" x14ac:dyDescent="0.5">
      <c r="A23" s="113" t="s">
        <v>171</v>
      </c>
      <c r="B23" s="5">
        <v>24.5</v>
      </c>
      <c r="C23">
        <v>24.5</v>
      </c>
      <c r="D23" s="2">
        <v>29.04</v>
      </c>
      <c r="E23" s="2">
        <v>24.5</v>
      </c>
      <c r="F23" s="2">
        <v>29.04</v>
      </c>
      <c r="G23" s="2">
        <v>24.5</v>
      </c>
      <c r="H23" s="2">
        <v>24.5</v>
      </c>
      <c r="I23" s="2">
        <v>25.63</v>
      </c>
      <c r="J23" s="2">
        <v>25.63</v>
      </c>
      <c r="K23" s="2">
        <v>25.63</v>
      </c>
      <c r="L23" s="2">
        <v>25.63</v>
      </c>
      <c r="M23" s="2">
        <v>25.63</v>
      </c>
      <c r="N23" s="2">
        <v>25.63</v>
      </c>
      <c r="O23" s="2">
        <v>25.63</v>
      </c>
      <c r="P23" s="2">
        <v>25.63</v>
      </c>
      <c r="Q23" s="2">
        <v>25.63</v>
      </c>
      <c r="R23" s="2">
        <v>24.5</v>
      </c>
      <c r="S23" s="2">
        <v>29.04</v>
      </c>
      <c r="T23" s="2">
        <v>25.63</v>
      </c>
      <c r="U23" s="2">
        <v>25.63</v>
      </c>
      <c r="V23" s="2">
        <v>24.5</v>
      </c>
      <c r="W23" s="2" t="s">
        <v>7</v>
      </c>
    </row>
    <row r="24" spans="1:23" x14ac:dyDescent="0.5">
      <c r="A24" s="113" t="s">
        <v>172</v>
      </c>
      <c r="B24" s="5">
        <v>13.72</v>
      </c>
      <c r="C24">
        <v>13.72</v>
      </c>
      <c r="D24" s="2">
        <v>16.260000000000002</v>
      </c>
      <c r="E24" s="2">
        <v>13.72</v>
      </c>
      <c r="F24" s="2">
        <v>16.260000000000002</v>
      </c>
      <c r="G24" s="2">
        <v>13.72</v>
      </c>
      <c r="H24" s="2">
        <v>13.72</v>
      </c>
      <c r="I24" s="2">
        <v>14.35</v>
      </c>
      <c r="J24" s="2">
        <v>14.35</v>
      </c>
      <c r="K24" s="2">
        <v>14.35</v>
      </c>
      <c r="L24" s="2">
        <v>14.35</v>
      </c>
      <c r="M24" s="2">
        <v>14.35</v>
      </c>
      <c r="N24" s="2">
        <v>14.35</v>
      </c>
      <c r="O24" s="2">
        <v>14.35</v>
      </c>
      <c r="P24" s="2">
        <v>14.35</v>
      </c>
      <c r="Q24" s="2">
        <v>14.35</v>
      </c>
      <c r="R24" s="2">
        <v>13.72</v>
      </c>
      <c r="S24" s="2">
        <v>16.260000000000002</v>
      </c>
      <c r="T24" s="2">
        <v>14.35</v>
      </c>
      <c r="U24" s="2">
        <v>14.35</v>
      </c>
      <c r="V24" s="2">
        <v>13.72</v>
      </c>
      <c r="W24" s="2" t="s">
        <v>44</v>
      </c>
    </row>
    <row r="25" spans="1:23" x14ac:dyDescent="0.5">
      <c r="A25" s="113" t="s">
        <v>173</v>
      </c>
      <c r="B25" s="5">
        <v>9.98</v>
      </c>
      <c r="C25">
        <v>9.98</v>
      </c>
      <c r="D25" s="2">
        <v>11.82</v>
      </c>
      <c r="E25" s="2">
        <v>9.98</v>
      </c>
      <c r="F25" s="2">
        <v>11.82</v>
      </c>
      <c r="G25" s="2">
        <v>9.98</v>
      </c>
      <c r="H25" s="2">
        <v>9.98</v>
      </c>
      <c r="I25" s="2">
        <v>10.44</v>
      </c>
      <c r="J25" s="2">
        <v>10.44</v>
      </c>
      <c r="K25" s="2">
        <v>10.44</v>
      </c>
      <c r="L25" s="2">
        <v>10.44</v>
      </c>
      <c r="M25" s="2">
        <v>10.44</v>
      </c>
      <c r="N25" s="2">
        <v>10.44</v>
      </c>
      <c r="O25" s="2">
        <v>10.44</v>
      </c>
      <c r="P25" s="2">
        <v>10.44</v>
      </c>
      <c r="Q25" s="2">
        <v>10.44</v>
      </c>
      <c r="R25" s="2">
        <v>9.98</v>
      </c>
      <c r="S25" s="2">
        <v>11.82</v>
      </c>
      <c r="T25" s="2">
        <v>10.44</v>
      </c>
      <c r="U25" s="2">
        <v>10.44</v>
      </c>
      <c r="V25" s="2">
        <v>9.98</v>
      </c>
      <c r="W25" s="2" t="s">
        <v>45</v>
      </c>
    </row>
    <row r="26" spans="1:23" x14ac:dyDescent="0.5">
      <c r="A26" s="113" t="s">
        <v>82</v>
      </c>
      <c r="B26" s="5">
        <v>29.18</v>
      </c>
      <c r="C26">
        <v>29.18</v>
      </c>
      <c r="D26" s="2">
        <v>35.32</v>
      </c>
      <c r="E26" s="2">
        <v>29.18</v>
      </c>
      <c r="F26" s="2">
        <v>35.32</v>
      </c>
      <c r="G26" s="2">
        <v>29.18</v>
      </c>
      <c r="H26" s="2">
        <v>29.18</v>
      </c>
      <c r="I26" s="2">
        <v>30.71</v>
      </c>
      <c r="J26" s="2">
        <v>30.71</v>
      </c>
      <c r="K26" s="2">
        <v>30.71</v>
      </c>
      <c r="L26" s="2">
        <v>30.71</v>
      </c>
      <c r="M26" s="2">
        <v>30.71</v>
      </c>
      <c r="N26" s="2">
        <v>30.71</v>
      </c>
      <c r="O26" s="2">
        <v>30.71</v>
      </c>
      <c r="P26" s="2">
        <v>30.71</v>
      </c>
      <c r="Q26" s="2">
        <v>30.71</v>
      </c>
      <c r="R26" s="2">
        <v>29.18</v>
      </c>
      <c r="S26" s="2">
        <v>35.32</v>
      </c>
      <c r="T26" s="2">
        <v>30.71</v>
      </c>
      <c r="U26" s="2">
        <v>30.71</v>
      </c>
      <c r="V26" s="2">
        <v>29.18</v>
      </c>
      <c r="W26" s="2" t="s">
        <v>7</v>
      </c>
    </row>
    <row r="27" spans="1:23" x14ac:dyDescent="0.5">
      <c r="A27" s="113" t="s">
        <v>83</v>
      </c>
      <c r="B27" s="5">
        <v>16.05</v>
      </c>
      <c r="C27">
        <v>16.05</v>
      </c>
      <c r="D27" s="2">
        <v>19.43</v>
      </c>
      <c r="E27" s="2">
        <v>16.05</v>
      </c>
      <c r="F27" s="2">
        <v>19.43</v>
      </c>
      <c r="G27" s="2">
        <v>16.05</v>
      </c>
      <c r="H27" s="2">
        <v>16.05</v>
      </c>
      <c r="I27" s="2">
        <v>16.89</v>
      </c>
      <c r="J27" s="2">
        <v>16.89</v>
      </c>
      <c r="K27" s="2">
        <v>16.89</v>
      </c>
      <c r="L27" s="2">
        <v>16.89</v>
      </c>
      <c r="M27" s="2">
        <v>16.89</v>
      </c>
      <c r="N27" s="2">
        <v>16.89</v>
      </c>
      <c r="O27" s="2">
        <v>16.89</v>
      </c>
      <c r="P27" s="2">
        <v>16.89</v>
      </c>
      <c r="Q27" s="2">
        <v>16.89</v>
      </c>
      <c r="R27" s="2">
        <v>16.05</v>
      </c>
      <c r="S27" s="2">
        <v>19.43</v>
      </c>
      <c r="T27" s="2">
        <v>16.89</v>
      </c>
      <c r="U27" s="2">
        <v>16.89</v>
      </c>
      <c r="V27" s="2">
        <v>16.05</v>
      </c>
      <c r="W27" s="2" t="s">
        <v>44</v>
      </c>
    </row>
    <row r="28" spans="1:23" x14ac:dyDescent="0.5">
      <c r="A28" s="113" t="s">
        <v>84</v>
      </c>
      <c r="B28" s="5">
        <v>11.67</v>
      </c>
      <c r="C28">
        <v>11.67</v>
      </c>
      <c r="D28" s="2">
        <v>14.13</v>
      </c>
      <c r="E28" s="2">
        <v>11.67</v>
      </c>
      <c r="F28" s="2">
        <v>14.13</v>
      </c>
      <c r="G28" s="2">
        <v>11.67</v>
      </c>
      <c r="H28" s="2">
        <v>11.67</v>
      </c>
      <c r="I28" s="2">
        <v>12.28</v>
      </c>
      <c r="J28" s="2">
        <v>12.28</v>
      </c>
      <c r="K28" s="2">
        <v>12.28</v>
      </c>
      <c r="L28" s="2">
        <v>12.28</v>
      </c>
      <c r="M28" s="2">
        <v>12.28</v>
      </c>
      <c r="N28" s="2">
        <v>12.28</v>
      </c>
      <c r="O28" s="2">
        <v>12.28</v>
      </c>
      <c r="P28" s="2">
        <v>12.28</v>
      </c>
      <c r="Q28" s="2">
        <v>12.28</v>
      </c>
      <c r="R28" s="2">
        <v>11.67</v>
      </c>
      <c r="S28" s="2">
        <v>14.13</v>
      </c>
      <c r="T28" s="2">
        <v>12.28</v>
      </c>
      <c r="U28" s="2">
        <v>12.28</v>
      </c>
      <c r="V28" s="2">
        <v>11.67</v>
      </c>
      <c r="W28" s="2" t="s">
        <v>45</v>
      </c>
    </row>
    <row r="29" spans="1:23" x14ac:dyDescent="0.5">
      <c r="A29" s="113" t="s">
        <v>174</v>
      </c>
      <c r="B29" s="5">
        <v>40.31</v>
      </c>
      <c r="C29">
        <v>40.31</v>
      </c>
      <c r="D29" s="2">
        <v>46.41</v>
      </c>
      <c r="E29" s="2">
        <v>40.31</v>
      </c>
      <c r="F29" s="2">
        <v>46.010000000000005</v>
      </c>
      <c r="G29" s="2">
        <v>40.31</v>
      </c>
      <c r="H29" s="2">
        <v>40.31</v>
      </c>
      <c r="I29" s="2">
        <v>41.07</v>
      </c>
      <c r="J29" s="2">
        <v>41.07</v>
      </c>
      <c r="K29" s="2">
        <v>41.47</v>
      </c>
      <c r="L29" s="2">
        <v>41.47</v>
      </c>
      <c r="M29" s="2">
        <v>41.47</v>
      </c>
      <c r="N29" s="2">
        <v>41.07</v>
      </c>
      <c r="O29" s="2">
        <v>41.07</v>
      </c>
      <c r="P29" s="2">
        <v>41.47</v>
      </c>
      <c r="Q29" s="2">
        <v>41.47</v>
      </c>
      <c r="R29" s="2">
        <v>40.31</v>
      </c>
      <c r="S29" s="2">
        <v>46.41</v>
      </c>
      <c r="T29" s="2">
        <v>41.47</v>
      </c>
      <c r="U29" s="2">
        <v>41.94</v>
      </c>
      <c r="V29" s="2">
        <v>40.31</v>
      </c>
      <c r="W29" s="2" t="s">
        <v>7</v>
      </c>
    </row>
    <row r="30" spans="1:23" x14ac:dyDescent="0.5">
      <c r="A30" s="113" t="s">
        <v>175</v>
      </c>
      <c r="B30" s="5">
        <v>22.52</v>
      </c>
      <c r="C30">
        <v>22.52</v>
      </c>
      <c r="D30" s="2">
        <v>25.92</v>
      </c>
      <c r="E30" s="2">
        <v>22.52</v>
      </c>
      <c r="F30" s="2">
        <v>25.54</v>
      </c>
      <c r="G30" s="2">
        <v>22.52</v>
      </c>
      <c r="H30" s="2">
        <v>22.52</v>
      </c>
      <c r="I30" s="2">
        <v>22.8</v>
      </c>
      <c r="J30" s="2">
        <v>22.8</v>
      </c>
      <c r="K30" s="2">
        <v>23.16</v>
      </c>
      <c r="L30" s="2">
        <v>23.16</v>
      </c>
      <c r="M30" s="2">
        <v>23.16</v>
      </c>
      <c r="N30" s="2">
        <v>22.8</v>
      </c>
      <c r="O30" s="2">
        <v>22.8</v>
      </c>
      <c r="P30" s="2">
        <v>23.16</v>
      </c>
      <c r="Q30" s="2">
        <v>23.16</v>
      </c>
      <c r="R30" s="2">
        <v>22.52</v>
      </c>
      <c r="S30" s="2">
        <v>25.92</v>
      </c>
      <c r="T30" s="2">
        <v>23.16</v>
      </c>
      <c r="U30" s="2">
        <v>23.43</v>
      </c>
      <c r="V30" s="2">
        <v>22.52</v>
      </c>
      <c r="W30" s="2" t="s">
        <v>44</v>
      </c>
    </row>
    <row r="31" spans="1:23" x14ac:dyDescent="0.5">
      <c r="A31" s="113" t="s">
        <v>176</v>
      </c>
      <c r="B31" s="5">
        <v>16.510000000000002</v>
      </c>
      <c r="C31">
        <v>16.510000000000002</v>
      </c>
      <c r="D31" s="2">
        <v>18.88</v>
      </c>
      <c r="E31" s="2">
        <v>16.510000000000002</v>
      </c>
      <c r="F31" s="2">
        <v>18.72</v>
      </c>
      <c r="G31" s="2">
        <v>16.510000000000002</v>
      </c>
      <c r="H31" s="2">
        <v>16.510000000000002</v>
      </c>
      <c r="I31" s="2">
        <v>16.71</v>
      </c>
      <c r="J31" s="2">
        <v>16.71</v>
      </c>
      <c r="K31" s="2">
        <v>16.87</v>
      </c>
      <c r="L31" s="2">
        <v>16.87</v>
      </c>
      <c r="M31" s="2">
        <v>16.87</v>
      </c>
      <c r="N31" s="2">
        <v>16.71</v>
      </c>
      <c r="O31" s="2">
        <v>16.71</v>
      </c>
      <c r="P31" s="2">
        <v>16.87</v>
      </c>
      <c r="Q31" s="2">
        <v>16.87</v>
      </c>
      <c r="R31" s="2">
        <v>16.510000000000002</v>
      </c>
      <c r="S31" s="2">
        <v>18.88</v>
      </c>
      <c r="T31" s="2">
        <v>16.87</v>
      </c>
      <c r="U31" s="2">
        <v>17.18</v>
      </c>
      <c r="V31" s="2">
        <v>16.510000000000002</v>
      </c>
      <c r="W31" s="2" t="s">
        <v>45</v>
      </c>
    </row>
    <row r="32" spans="1:23" x14ac:dyDescent="0.5">
      <c r="A32" s="113" t="s">
        <v>177</v>
      </c>
      <c r="B32" s="5">
        <v>58.03</v>
      </c>
      <c r="C32">
        <v>58.03</v>
      </c>
      <c r="D32" s="2">
        <v>66.899999999999991</v>
      </c>
      <c r="E32" s="2">
        <v>58.03</v>
      </c>
      <c r="F32" s="2">
        <v>65.989999999999995</v>
      </c>
      <c r="G32" s="2">
        <v>58.03</v>
      </c>
      <c r="H32" s="2">
        <v>58.03</v>
      </c>
      <c r="I32" s="2">
        <v>58.679999999999993</v>
      </c>
      <c r="J32" s="2">
        <v>58.679999999999993</v>
      </c>
      <c r="K32" s="2">
        <v>59.52</v>
      </c>
      <c r="L32" s="2">
        <v>59.52</v>
      </c>
      <c r="M32" s="2">
        <v>59.52</v>
      </c>
      <c r="N32" s="2">
        <v>58.679999999999993</v>
      </c>
      <c r="O32" s="2">
        <v>58.679999999999993</v>
      </c>
      <c r="P32" s="2">
        <v>59.52</v>
      </c>
      <c r="Q32" s="2">
        <v>59.52</v>
      </c>
      <c r="R32" s="2">
        <v>58.03</v>
      </c>
      <c r="S32" s="2">
        <v>66.899999999999991</v>
      </c>
      <c r="T32" s="2">
        <v>59.52</v>
      </c>
      <c r="U32" s="2">
        <v>60.51</v>
      </c>
      <c r="V32" s="2">
        <v>58.03</v>
      </c>
      <c r="W32" s="2" t="s">
        <v>7</v>
      </c>
    </row>
    <row r="33" spans="1:23" x14ac:dyDescent="0.5">
      <c r="A33" s="113" t="s">
        <v>178</v>
      </c>
      <c r="B33" s="5">
        <v>32.450000000000003</v>
      </c>
      <c r="C33">
        <v>32.450000000000003</v>
      </c>
      <c r="D33" s="2">
        <v>37.409999999999997</v>
      </c>
      <c r="E33" s="2">
        <v>32.450000000000003</v>
      </c>
      <c r="F33" s="2">
        <v>36.89</v>
      </c>
      <c r="G33" s="2">
        <v>32.450000000000003</v>
      </c>
      <c r="H33" s="2">
        <v>32.450000000000003</v>
      </c>
      <c r="I33" s="2">
        <v>32.81</v>
      </c>
      <c r="J33" s="2">
        <v>32.81</v>
      </c>
      <c r="K33" s="2">
        <v>33.29</v>
      </c>
      <c r="L33" s="2">
        <v>33.29</v>
      </c>
      <c r="M33" s="2">
        <v>33.29</v>
      </c>
      <c r="N33" s="2">
        <v>32.81</v>
      </c>
      <c r="O33" s="2">
        <v>32.81</v>
      </c>
      <c r="P33" s="2">
        <v>33.29</v>
      </c>
      <c r="Q33" s="2">
        <v>33.29</v>
      </c>
      <c r="R33" s="2">
        <v>32.450000000000003</v>
      </c>
      <c r="S33" s="2">
        <v>37.409999999999997</v>
      </c>
      <c r="T33" s="2">
        <v>33.29</v>
      </c>
      <c r="U33" s="2">
        <v>33.83</v>
      </c>
      <c r="V33" s="2">
        <v>32.450000000000003</v>
      </c>
      <c r="W33" s="2" t="s">
        <v>44</v>
      </c>
    </row>
    <row r="34" spans="1:23" x14ac:dyDescent="0.5">
      <c r="A34" s="113" t="s">
        <v>179</v>
      </c>
      <c r="B34" s="5">
        <v>23.97</v>
      </c>
      <c r="C34">
        <v>23.97</v>
      </c>
      <c r="D34" s="2">
        <v>27.63</v>
      </c>
      <c r="E34" s="2">
        <v>23.97</v>
      </c>
      <c r="F34" s="2">
        <v>27.26</v>
      </c>
      <c r="G34" s="2">
        <v>23.97</v>
      </c>
      <c r="H34" s="2">
        <v>23.97</v>
      </c>
      <c r="I34" s="2">
        <v>24.24</v>
      </c>
      <c r="J34" s="2">
        <v>24.24</v>
      </c>
      <c r="K34" s="2">
        <v>24.59</v>
      </c>
      <c r="L34" s="2">
        <v>24.59</v>
      </c>
      <c r="M34" s="2">
        <v>24.59</v>
      </c>
      <c r="N34" s="2">
        <v>24.24</v>
      </c>
      <c r="O34" s="2">
        <v>24.24</v>
      </c>
      <c r="P34" s="2">
        <v>24.59</v>
      </c>
      <c r="Q34" s="2">
        <v>24.59</v>
      </c>
      <c r="R34" s="2">
        <v>23.97</v>
      </c>
      <c r="S34" s="2">
        <v>27.63</v>
      </c>
      <c r="T34" s="2">
        <v>24.59</v>
      </c>
      <c r="U34" s="2">
        <v>24.99</v>
      </c>
      <c r="V34" s="2">
        <v>23.97</v>
      </c>
      <c r="W34" s="2" t="s">
        <v>45</v>
      </c>
    </row>
    <row r="35" spans="1:23" x14ac:dyDescent="0.5">
      <c r="A35" s="113" t="s">
        <v>180</v>
      </c>
      <c r="B35" s="5">
        <v>35.980000000000004</v>
      </c>
      <c r="C35">
        <v>35.980000000000004</v>
      </c>
      <c r="D35" s="2">
        <v>41.28</v>
      </c>
      <c r="E35" s="2">
        <v>35.980000000000004</v>
      </c>
      <c r="F35" s="2">
        <v>40.89</v>
      </c>
      <c r="G35" s="2">
        <v>35.980000000000004</v>
      </c>
      <c r="H35" s="2">
        <v>35.980000000000004</v>
      </c>
      <c r="I35" s="2">
        <v>36.35</v>
      </c>
      <c r="J35" s="2">
        <v>36.35</v>
      </c>
      <c r="K35" s="2">
        <v>36.75</v>
      </c>
      <c r="L35" s="2">
        <v>36.75</v>
      </c>
      <c r="M35" s="2">
        <v>36.75</v>
      </c>
      <c r="N35" s="2">
        <v>36.35</v>
      </c>
      <c r="O35" s="2">
        <v>36.35</v>
      </c>
      <c r="P35" s="2">
        <v>36.75</v>
      </c>
      <c r="Q35" s="2">
        <v>36.75</v>
      </c>
      <c r="R35" s="2">
        <v>35.980000000000004</v>
      </c>
      <c r="S35" s="2">
        <v>41.28</v>
      </c>
      <c r="T35" s="2">
        <v>36.75</v>
      </c>
      <c r="U35" s="2">
        <v>37.5</v>
      </c>
      <c r="V35" s="2">
        <v>35.980000000000004</v>
      </c>
      <c r="W35" s="2" t="s">
        <v>7</v>
      </c>
    </row>
    <row r="36" spans="1:23" x14ac:dyDescent="0.5">
      <c r="A36" s="113" t="s">
        <v>181</v>
      </c>
      <c r="B36" s="5">
        <v>19.97</v>
      </c>
      <c r="C36">
        <v>19.97</v>
      </c>
      <c r="D36" s="2">
        <v>23.07</v>
      </c>
      <c r="E36" s="2">
        <v>19.97</v>
      </c>
      <c r="F36" s="2">
        <v>22.69</v>
      </c>
      <c r="G36" s="2">
        <v>19.97</v>
      </c>
      <c r="H36" s="2">
        <v>19.97</v>
      </c>
      <c r="I36" s="2">
        <v>20.16</v>
      </c>
      <c r="J36" s="2">
        <v>20.16</v>
      </c>
      <c r="K36" s="2">
        <v>20.53</v>
      </c>
      <c r="L36" s="2">
        <v>20.53</v>
      </c>
      <c r="M36" s="2">
        <v>20.53</v>
      </c>
      <c r="N36" s="2">
        <v>20.16</v>
      </c>
      <c r="O36" s="2">
        <v>20.16</v>
      </c>
      <c r="P36" s="2">
        <v>20.53</v>
      </c>
      <c r="Q36" s="2">
        <v>20.53</v>
      </c>
      <c r="R36" s="2">
        <v>19.97</v>
      </c>
      <c r="S36" s="2">
        <v>23.07</v>
      </c>
      <c r="T36" s="2">
        <v>20.53</v>
      </c>
      <c r="U36" s="2">
        <v>20.81</v>
      </c>
      <c r="V36" s="2">
        <v>19.97</v>
      </c>
      <c r="W36" s="2" t="s">
        <v>44</v>
      </c>
    </row>
    <row r="37" spans="1:23" x14ac:dyDescent="0.5">
      <c r="A37" s="113" t="s">
        <v>182</v>
      </c>
      <c r="B37" s="5">
        <v>14.64</v>
      </c>
      <c r="C37">
        <v>14.64</v>
      </c>
      <c r="D37" s="2">
        <v>16.79</v>
      </c>
      <c r="E37" s="2">
        <v>14.64</v>
      </c>
      <c r="F37" s="2">
        <v>16.64</v>
      </c>
      <c r="G37" s="2">
        <v>14.64</v>
      </c>
      <c r="H37" s="2">
        <v>14.64</v>
      </c>
      <c r="I37" s="2">
        <v>14.79</v>
      </c>
      <c r="J37" s="2">
        <v>14.79</v>
      </c>
      <c r="K37" s="2">
        <v>14.94</v>
      </c>
      <c r="L37" s="2">
        <v>14.94</v>
      </c>
      <c r="M37" s="2">
        <v>14.94</v>
      </c>
      <c r="N37" s="2">
        <v>14.79</v>
      </c>
      <c r="O37" s="2">
        <v>14.79</v>
      </c>
      <c r="P37" s="2">
        <v>14.94</v>
      </c>
      <c r="Q37" s="2">
        <v>14.94</v>
      </c>
      <c r="R37" s="2">
        <v>14.64</v>
      </c>
      <c r="S37" s="2">
        <v>16.79</v>
      </c>
      <c r="T37" s="2">
        <v>14.94</v>
      </c>
      <c r="U37" s="2">
        <v>15.26</v>
      </c>
      <c r="V37" s="2">
        <v>14.64</v>
      </c>
      <c r="W37" s="2" t="s">
        <v>45</v>
      </c>
    </row>
    <row r="38" spans="1:23" x14ac:dyDescent="0.5">
      <c r="A38" s="113" t="s">
        <v>351</v>
      </c>
      <c r="B38" s="5">
        <v>11.99</v>
      </c>
      <c r="C38">
        <v>11.99</v>
      </c>
      <c r="D38" s="2">
        <v>13.75</v>
      </c>
      <c r="E38" s="2">
        <v>11.99</v>
      </c>
      <c r="F38" s="2">
        <v>13.62</v>
      </c>
      <c r="G38" s="2">
        <v>11.99</v>
      </c>
      <c r="H38" s="2">
        <v>11.99</v>
      </c>
      <c r="I38" s="2">
        <v>12.11</v>
      </c>
      <c r="J38" s="2">
        <v>12.11</v>
      </c>
      <c r="K38" s="2">
        <v>12.24</v>
      </c>
      <c r="L38" s="2">
        <v>12.24</v>
      </c>
      <c r="M38" s="2">
        <v>12.24</v>
      </c>
      <c r="N38" s="2">
        <v>12.11</v>
      </c>
      <c r="O38" s="2">
        <v>12.11</v>
      </c>
      <c r="P38" s="2">
        <v>12.24</v>
      </c>
      <c r="Q38" s="2">
        <v>12.24</v>
      </c>
      <c r="R38" s="2">
        <v>11.99</v>
      </c>
      <c r="S38" s="2">
        <v>13.75</v>
      </c>
      <c r="T38" s="2">
        <v>12.24</v>
      </c>
      <c r="U38" s="2">
        <v>12.49</v>
      </c>
      <c r="V38" s="2">
        <v>11.99</v>
      </c>
      <c r="W38" s="114" t="s">
        <v>46</v>
      </c>
    </row>
    <row r="39" spans="1:23" x14ac:dyDescent="0.5">
      <c r="A39" s="113" t="s">
        <v>352</v>
      </c>
      <c r="B39" s="5">
        <v>10.33</v>
      </c>
      <c r="C39">
        <v>10.33</v>
      </c>
      <c r="D39" s="2">
        <v>11.94</v>
      </c>
      <c r="E39" s="2">
        <v>10.33</v>
      </c>
      <c r="F39" s="2">
        <v>11.83</v>
      </c>
      <c r="G39" s="2">
        <v>10.33</v>
      </c>
      <c r="H39" s="2">
        <v>10.33</v>
      </c>
      <c r="I39" s="2">
        <v>10.52</v>
      </c>
      <c r="J39" s="2">
        <v>10.52</v>
      </c>
      <c r="K39" s="2">
        <v>10.63</v>
      </c>
      <c r="L39" s="2">
        <v>10.63</v>
      </c>
      <c r="M39" s="2">
        <v>10.63</v>
      </c>
      <c r="N39" s="2">
        <v>10.52</v>
      </c>
      <c r="O39" s="2">
        <v>10.52</v>
      </c>
      <c r="P39" s="2">
        <v>10.63</v>
      </c>
      <c r="Q39" s="2">
        <v>10.63</v>
      </c>
      <c r="R39" s="2">
        <v>10.33</v>
      </c>
      <c r="S39" s="2">
        <v>11.94</v>
      </c>
      <c r="T39" s="2">
        <v>10.63</v>
      </c>
      <c r="U39" s="2">
        <v>10.77</v>
      </c>
      <c r="V39" s="2">
        <v>10.33</v>
      </c>
      <c r="W39" s="114" t="s">
        <v>47</v>
      </c>
    </row>
    <row r="40" spans="1:23" x14ac:dyDescent="0.5">
      <c r="A40" s="113" t="s">
        <v>183</v>
      </c>
      <c r="B40" s="5">
        <v>24.21</v>
      </c>
      <c r="C40">
        <v>24.21</v>
      </c>
      <c r="D40" s="2">
        <v>28.69</v>
      </c>
      <c r="E40" s="2">
        <v>24.21</v>
      </c>
      <c r="F40" s="2">
        <v>28.69</v>
      </c>
      <c r="G40" s="2">
        <v>24.21</v>
      </c>
      <c r="H40" s="2">
        <v>24.21</v>
      </c>
      <c r="I40" s="2">
        <v>25.33</v>
      </c>
      <c r="J40" s="2">
        <v>25.33</v>
      </c>
      <c r="K40" s="2">
        <v>25.33</v>
      </c>
      <c r="L40" s="2">
        <v>25.33</v>
      </c>
      <c r="M40" s="2">
        <v>25.33</v>
      </c>
      <c r="N40" s="2">
        <v>25.33</v>
      </c>
      <c r="O40" s="2">
        <v>25.33</v>
      </c>
      <c r="P40" s="2">
        <v>25.33</v>
      </c>
      <c r="Q40" s="2">
        <v>25.33</v>
      </c>
      <c r="R40" s="2">
        <v>24.21</v>
      </c>
      <c r="S40" s="2">
        <v>28.69</v>
      </c>
      <c r="T40" s="2">
        <v>25.33</v>
      </c>
      <c r="U40" s="2">
        <v>25.33</v>
      </c>
      <c r="V40" s="2">
        <v>24.21</v>
      </c>
      <c r="W40" s="2" t="s">
        <v>7</v>
      </c>
    </row>
    <row r="41" spans="1:23" x14ac:dyDescent="0.5">
      <c r="A41" s="113" t="s">
        <v>184</v>
      </c>
      <c r="B41" s="5">
        <v>13.56</v>
      </c>
      <c r="C41">
        <v>13.56</v>
      </c>
      <c r="D41" s="2">
        <v>16.07</v>
      </c>
      <c r="E41" s="2">
        <v>13.56</v>
      </c>
      <c r="F41" s="2">
        <v>16.07</v>
      </c>
      <c r="G41" s="2">
        <v>13.56</v>
      </c>
      <c r="H41" s="2">
        <v>13.56</v>
      </c>
      <c r="I41" s="2">
        <v>14.18</v>
      </c>
      <c r="J41" s="2">
        <v>14.18</v>
      </c>
      <c r="K41" s="2">
        <v>14.18</v>
      </c>
      <c r="L41" s="2">
        <v>14.18</v>
      </c>
      <c r="M41" s="2">
        <v>14.18</v>
      </c>
      <c r="N41" s="2">
        <v>14.18</v>
      </c>
      <c r="O41" s="2">
        <v>14.18</v>
      </c>
      <c r="P41" s="2">
        <v>14.18</v>
      </c>
      <c r="Q41" s="2">
        <v>14.18</v>
      </c>
      <c r="R41" s="2">
        <v>13.56</v>
      </c>
      <c r="S41" s="2">
        <v>16.07</v>
      </c>
      <c r="T41" s="2">
        <v>14.18</v>
      </c>
      <c r="U41" s="2">
        <v>14.18</v>
      </c>
      <c r="V41" s="2">
        <v>13.56</v>
      </c>
      <c r="W41" s="2" t="s">
        <v>44</v>
      </c>
    </row>
    <row r="42" spans="1:23" x14ac:dyDescent="0.5">
      <c r="A42" s="113" t="s">
        <v>185</v>
      </c>
      <c r="B42" s="5">
        <v>9.86</v>
      </c>
      <c r="C42">
        <v>9.86</v>
      </c>
      <c r="D42" s="2">
        <v>11.68</v>
      </c>
      <c r="E42" s="2">
        <v>9.86</v>
      </c>
      <c r="F42" s="2">
        <v>11.68</v>
      </c>
      <c r="G42" s="2">
        <v>9.86</v>
      </c>
      <c r="H42" s="2">
        <v>9.86</v>
      </c>
      <c r="I42" s="2">
        <v>10.32</v>
      </c>
      <c r="J42" s="2">
        <v>10.32</v>
      </c>
      <c r="K42" s="2">
        <v>10.32</v>
      </c>
      <c r="L42" s="2">
        <v>10.32</v>
      </c>
      <c r="M42" s="2">
        <v>10.32</v>
      </c>
      <c r="N42" s="2">
        <v>10.32</v>
      </c>
      <c r="O42" s="2">
        <v>10.32</v>
      </c>
      <c r="P42" s="2">
        <v>10.32</v>
      </c>
      <c r="Q42" s="2">
        <v>10.32</v>
      </c>
      <c r="R42" s="2">
        <v>9.86</v>
      </c>
      <c r="S42" s="2">
        <v>11.68</v>
      </c>
      <c r="T42" s="2">
        <v>10.32</v>
      </c>
      <c r="U42" s="2">
        <v>10.32</v>
      </c>
      <c r="V42" s="2">
        <v>9.86</v>
      </c>
      <c r="W42" s="2" t="s">
        <v>45</v>
      </c>
    </row>
    <row r="43" spans="1:23" x14ac:dyDescent="0.5">
      <c r="A43" s="113" t="s">
        <v>353</v>
      </c>
      <c r="B43" s="5">
        <v>8.08</v>
      </c>
      <c r="C43">
        <v>8.08</v>
      </c>
      <c r="D43" s="2">
        <v>9.58</v>
      </c>
      <c r="E43" s="2">
        <v>8.08</v>
      </c>
      <c r="F43" s="2">
        <v>9.58</v>
      </c>
      <c r="G43" s="2">
        <v>8.08</v>
      </c>
      <c r="H43" s="2">
        <v>8.08</v>
      </c>
      <c r="I43" s="2">
        <v>8.4499999999999993</v>
      </c>
      <c r="J43" s="2">
        <v>8.4499999999999993</v>
      </c>
      <c r="K43" s="2">
        <v>8.4499999999999993</v>
      </c>
      <c r="L43" s="2">
        <v>8.4499999999999993</v>
      </c>
      <c r="M43" s="2">
        <v>8.4499999999999993</v>
      </c>
      <c r="N43" s="2">
        <v>8.4499999999999993</v>
      </c>
      <c r="O43" s="2">
        <v>8.4499999999999993</v>
      </c>
      <c r="P43" s="2">
        <v>8.4499999999999993</v>
      </c>
      <c r="Q43" s="2">
        <v>8.4499999999999993</v>
      </c>
      <c r="R43" s="2">
        <v>8.08</v>
      </c>
      <c r="S43" s="2">
        <v>9.58</v>
      </c>
      <c r="T43" s="2">
        <v>8.4499999999999993</v>
      </c>
      <c r="U43" s="2">
        <v>8.4499999999999993</v>
      </c>
      <c r="V43" s="2">
        <v>8.08</v>
      </c>
      <c r="W43" s="114" t="s">
        <v>46</v>
      </c>
    </row>
    <row r="44" spans="1:23" x14ac:dyDescent="0.5">
      <c r="A44" s="113" t="s">
        <v>354</v>
      </c>
      <c r="B44" s="5">
        <v>7.02</v>
      </c>
      <c r="C44">
        <v>7.02</v>
      </c>
      <c r="D44" s="2">
        <v>8.32</v>
      </c>
      <c r="E44" s="2">
        <v>7.02</v>
      </c>
      <c r="F44" s="2">
        <v>8.32</v>
      </c>
      <c r="G44" s="2">
        <v>7.02</v>
      </c>
      <c r="H44" s="2">
        <v>7.02</v>
      </c>
      <c r="I44" s="2">
        <v>7.35</v>
      </c>
      <c r="J44" s="2">
        <v>7.35</v>
      </c>
      <c r="K44" s="2">
        <v>7.35</v>
      </c>
      <c r="L44" s="2">
        <v>7.35</v>
      </c>
      <c r="M44" s="2">
        <v>7.35</v>
      </c>
      <c r="N44" s="2">
        <v>7.35</v>
      </c>
      <c r="O44" s="2">
        <v>7.35</v>
      </c>
      <c r="P44" s="2">
        <v>7.35</v>
      </c>
      <c r="Q44" s="2">
        <v>7.35</v>
      </c>
      <c r="R44" s="2">
        <v>7.02</v>
      </c>
      <c r="S44" s="2">
        <v>8.32</v>
      </c>
      <c r="T44" s="2">
        <v>7.35</v>
      </c>
      <c r="U44" s="2">
        <v>7.35</v>
      </c>
      <c r="V44" s="2">
        <v>7.02</v>
      </c>
      <c r="W44" s="114" t="s">
        <v>47</v>
      </c>
    </row>
    <row r="45" spans="1:23" x14ac:dyDescent="0.5">
      <c r="A45" s="113" t="s">
        <v>85</v>
      </c>
      <c r="B45" s="5">
        <v>28.78</v>
      </c>
      <c r="C45">
        <v>28.78</v>
      </c>
      <c r="D45" s="2">
        <v>34.85</v>
      </c>
      <c r="E45" s="2">
        <v>28.78</v>
      </c>
      <c r="F45" s="2">
        <v>34.85</v>
      </c>
      <c r="G45" s="2">
        <v>28.78</v>
      </c>
      <c r="H45" s="2">
        <v>28.78</v>
      </c>
      <c r="I45" s="2">
        <v>30.3</v>
      </c>
      <c r="J45" s="2">
        <v>30.3</v>
      </c>
      <c r="K45" s="2">
        <v>30.3</v>
      </c>
      <c r="L45" s="2">
        <v>30.3</v>
      </c>
      <c r="M45" s="2">
        <v>30.3</v>
      </c>
      <c r="N45" s="2">
        <v>30.3</v>
      </c>
      <c r="O45" s="2">
        <v>30.3</v>
      </c>
      <c r="P45" s="2">
        <v>30.3</v>
      </c>
      <c r="Q45" s="2">
        <v>30.3</v>
      </c>
      <c r="R45" s="2">
        <v>28.78</v>
      </c>
      <c r="S45" s="2">
        <v>34.85</v>
      </c>
      <c r="T45" s="2">
        <v>30.3</v>
      </c>
      <c r="U45" s="2">
        <v>30.3</v>
      </c>
      <c r="V45" s="2">
        <v>28.78</v>
      </c>
      <c r="W45" s="2" t="s">
        <v>7</v>
      </c>
    </row>
    <row r="46" spans="1:23" x14ac:dyDescent="0.5">
      <c r="A46" s="113" t="s">
        <v>86</v>
      </c>
      <c r="B46" s="5">
        <v>15.83</v>
      </c>
      <c r="C46">
        <v>15.83</v>
      </c>
      <c r="D46" s="2">
        <v>19.170000000000002</v>
      </c>
      <c r="E46" s="2">
        <v>15.83</v>
      </c>
      <c r="F46" s="2">
        <v>19.170000000000002</v>
      </c>
      <c r="G46" s="2">
        <v>15.83</v>
      </c>
      <c r="H46" s="2">
        <v>15.83</v>
      </c>
      <c r="I46" s="2">
        <v>16.670000000000002</v>
      </c>
      <c r="J46" s="2">
        <v>16.670000000000002</v>
      </c>
      <c r="K46" s="2">
        <v>16.670000000000002</v>
      </c>
      <c r="L46" s="2">
        <v>16.670000000000002</v>
      </c>
      <c r="M46" s="2">
        <v>16.670000000000002</v>
      </c>
      <c r="N46" s="2">
        <v>16.670000000000002</v>
      </c>
      <c r="O46" s="2">
        <v>16.670000000000002</v>
      </c>
      <c r="P46" s="2">
        <v>16.670000000000002</v>
      </c>
      <c r="Q46" s="2">
        <v>16.670000000000002</v>
      </c>
      <c r="R46" s="2">
        <v>15.83</v>
      </c>
      <c r="S46" s="2">
        <v>19.170000000000002</v>
      </c>
      <c r="T46" s="2">
        <v>16.670000000000002</v>
      </c>
      <c r="U46" s="2">
        <v>16.670000000000002</v>
      </c>
      <c r="V46" s="2">
        <v>15.83</v>
      </c>
      <c r="W46" s="2" t="s">
        <v>44</v>
      </c>
    </row>
    <row r="47" spans="1:23" x14ac:dyDescent="0.5">
      <c r="A47" s="113" t="s">
        <v>327</v>
      </c>
      <c r="B47" s="5">
        <v>11.51</v>
      </c>
      <c r="C47">
        <v>11.51</v>
      </c>
      <c r="D47" s="2">
        <v>13.94</v>
      </c>
      <c r="E47" s="2">
        <v>11.51</v>
      </c>
      <c r="F47" s="2">
        <v>13.94</v>
      </c>
      <c r="G47" s="2">
        <v>11.51</v>
      </c>
      <c r="H47" s="2">
        <v>11.51</v>
      </c>
      <c r="I47" s="2">
        <v>12.12</v>
      </c>
      <c r="J47" s="2">
        <v>12.12</v>
      </c>
      <c r="K47" s="2">
        <v>12.12</v>
      </c>
      <c r="L47" s="2">
        <v>12.12</v>
      </c>
      <c r="M47" s="2">
        <v>12.12</v>
      </c>
      <c r="N47" s="2">
        <v>12.12</v>
      </c>
      <c r="O47" s="2">
        <v>12.12</v>
      </c>
      <c r="P47" s="2">
        <v>12.12</v>
      </c>
      <c r="Q47" s="2">
        <v>12.12</v>
      </c>
      <c r="R47" s="2">
        <v>11.51</v>
      </c>
      <c r="S47" s="2">
        <v>13.94</v>
      </c>
      <c r="T47" s="2">
        <v>12.12</v>
      </c>
      <c r="U47" s="2">
        <v>12.12</v>
      </c>
      <c r="V47" s="2">
        <v>11.51</v>
      </c>
      <c r="W47" s="2" t="s">
        <v>45</v>
      </c>
    </row>
    <row r="48" spans="1:23" x14ac:dyDescent="0.5">
      <c r="A48" s="113" t="s">
        <v>355</v>
      </c>
      <c r="B48" s="5">
        <v>9.35</v>
      </c>
      <c r="C48">
        <v>9.35</v>
      </c>
      <c r="D48" s="2">
        <v>11.33</v>
      </c>
      <c r="E48" s="2">
        <v>9.35</v>
      </c>
      <c r="F48" s="2">
        <v>11.33</v>
      </c>
      <c r="G48" s="2">
        <v>9.35</v>
      </c>
      <c r="H48" s="2">
        <v>9.35</v>
      </c>
      <c r="I48" s="2">
        <v>9.85</v>
      </c>
      <c r="J48" s="2">
        <v>9.85</v>
      </c>
      <c r="K48" s="2">
        <v>9.85</v>
      </c>
      <c r="L48" s="2">
        <v>9.85</v>
      </c>
      <c r="M48" s="2">
        <v>9.85</v>
      </c>
      <c r="N48" s="2">
        <v>9.85</v>
      </c>
      <c r="O48" s="2">
        <v>9.85</v>
      </c>
      <c r="P48" s="2">
        <v>9.85</v>
      </c>
      <c r="Q48" s="2">
        <v>9.85</v>
      </c>
      <c r="R48" s="2">
        <v>9.35</v>
      </c>
      <c r="S48" s="2">
        <v>11.33</v>
      </c>
      <c r="T48" s="2">
        <v>9.85</v>
      </c>
      <c r="U48" s="2">
        <v>9.85</v>
      </c>
      <c r="V48" s="2">
        <v>9.35</v>
      </c>
      <c r="W48" s="114" t="s">
        <v>46</v>
      </c>
    </row>
    <row r="49" spans="1:23" x14ac:dyDescent="0.5">
      <c r="A49" s="113" t="s">
        <v>356</v>
      </c>
      <c r="B49" s="5">
        <v>8.06</v>
      </c>
      <c r="C49">
        <v>8.06</v>
      </c>
      <c r="D49" s="2">
        <v>9.76</v>
      </c>
      <c r="E49" s="2">
        <v>8.06</v>
      </c>
      <c r="F49" s="2">
        <v>9.76</v>
      </c>
      <c r="G49" s="2">
        <v>8.06</v>
      </c>
      <c r="H49" s="2">
        <v>8.06</v>
      </c>
      <c r="I49" s="2">
        <v>8.48</v>
      </c>
      <c r="J49" s="2">
        <v>8.48</v>
      </c>
      <c r="K49" s="2">
        <v>8.48</v>
      </c>
      <c r="L49" s="2">
        <v>8.48</v>
      </c>
      <c r="M49" s="2">
        <v>8.48</v>
      </c>
      <c r="N49" s="2">
        <v>8.48</v>
      </c>
      <c r="O49" s="2">
        <v>8.48</v>
      </c>
      <c r="P49" s="2">
        <v>8.48</v>
      </c>
      <c r="Q49" s="2">
        <v>8.48</v>
      </c>
      <c r="R49" s="2">
        <v>8.06</v>
      </c>
      <c r="S49" s="2">
        <v>9.76</v>
      </c>
      <c r="T49" s="2">
        <v>8.48</v>
      </c>
      <c r="U49" s="2">
        <v>8.48</v>
      </c>
      <c r="V49" s="2">
        <v>8.06</v>
      </c>
      <c r="W49" s="114" t="s">
        <v>47</v>
      </c>
    </row>
    <row r="50" spans="1:23" x14ac:dyDescent="0.5">
      <c r="A50" s="113" t="s">
        <v>186</v>
      </c>
      <c r="B50" s="5">
        <v>56.26</v>
      </c>
      <c r="C50">
        <v>56.26</v>
      </c>
      <c r="D50" s="2">
        <v>63.550000000000004</v>
      </c>
      <c r="E50" s="2">
        <v>56.26</v>
      </c>
      <c r="F50" s="2">
        <v>61.99</v>
      </c>
      <c r="G50" s="2">
        <v>56.26</v>
      </c>
      <c r="H50" s="2">
        <v>56.26</v>
      </c>
      <c r="I50" s="2">
        <v>55.39</v>
      </c>
      <c r="J50" s="2">
        <v>55.39</v>
      </c>
      <c r="K50" s="2">
        <v>56.84</v>
      </c>
      <c r="L50" s="2">
        <v>56.84</v>
      </c>
      <c r="M50" s="2">
        <v>56.84</v>
      </c>
      <c r="N50" s="2">
        <v>55.39</v>
      </c>
      <c r="O50" s="2">
        <v>55.39</v>
      </c>
      <c r="P50" s="2">
        <v>56.84</v>
      </c>
      <c r="Q50" s="2">
        <v>56.84</v>
      </c>
      <c r="R50" s="2">
        <v>56.26</v>
      </c>
      <c r="S50" s="2">
        <v>63.550000000000004</v>
      </c>
      <c r="T50" s="2">
        <v>56.84</v>
      </c>
      <c r="U50" s="2">
        <v>58.53</v>
      </c>
      <c r="V50" s="2">
        <v>56.26</v>
      </c>
      <c r="W50" s="2" t="s">
        <v>7</v>
      </c>
    </row>
    <row r="51" spans="1:23" x14ac:dyDescent="0.5">
      <c r="A51" s="113" t="s">
        <v>187</v>
      </c>
      <c r="B51" s="5">
        <v>31.66</v>
      </c>
      <c r="C51">
        <v>31.66</v>
      </c>
      <c r="D51" s="2">
        <v>35.770000000000003</v>
      </c>
      <c r="E51" s="2">
        <v>31.66</v>
      </c>
      <c r="F51" s="2">
        <v>34.9</v>
      </c>
      <c r="G51" s="2">
        <v>31.66</v>
      </c>
      <c r="H51" s="2">
        <v>31.66</v>
      </c>
      <c r="I51" s="2">
        <v>31.17</v>
      </c>
      <c r="J51" s="2">
        <v>31.17</v>
      </c>
      <c r="K51" s="2">
        <v>31.99</v>
      </c>
      <c r="L51" s="2">
        <v>31.99</v>
      </c>
      <c r="M51" s="2">
        <v>31.99</v>
      </c>
      <c r="N51" s="2">
        <v>31.17</v>
      </c>
      <c r="O51" s="2">
        <v>31.17</v>
      </c>
      <c r="P51" s="2">
        <v>31.99</v>
      </c>
      <c r="Q51" s="2">
        <v>31.99</v>
      </c>
      <c r="R51" s="2">
        <v>31.66</v>
      </c>
      <c r="S51" s="2">
        <v>35.770000000000003</v>
      </c>
      <c r="T51" s="2">
        <v>31.99</v>
      </c>
      <c r="U51" s="2">
        <v>32.94</v>
      </c>
      <c r="V51" s="2">
        <v>31.66</v>
      </c>
      <c r="W51" s="2" t="s">
        <v>44</v>
      </c>
    </row>
    <row r="52" spans="1:23" x14ac:dyDescent="0.5">
      <c r="A52" s="113" t="s">
        <v>188</v>
      </c>
      <c r="B52" s="5">
        <v>23.37</v>
      </c>
      <c r="C52">
        <v>23.37</v>
      </c>
      <c r="D52" s="2">
        <v>26.41</v>
      </c>
      <c r="E52" s="2">
        <v>23.37</v>
      </c>
      <c r="F52" s="2">
        <v>25.77</v>
      </c>
      <c r="G52" s="2">
        <v>23.37</v>
      </c>
      <c r="H52" s="2">
        <v>23.37</v>
      </c>
      <c r="I52" s="2">
        <v>23.03</v>
      </c>
      <c r="J52" s="2">
        <v>23.03</v>
      </c>
      <c r="K52" s="2">
        <v>23.62</v>
      </c>
      <c r="L52" s="2">
        <v>23.62</v>
      </c>
      <c r="M52" s="2">
        <v>23.62</v>
      </c>
      <c r="N52" s="2">
        <v>23.03</v>
      </c>
      <c r="O52" s="2">
        <v>23.03</v>
      </c>
      <c r="P52" s="2">
        <v>23.62</v>
      </c>
      <c r="Q52" s="2">
        <v>23.62</v>
      </c>
      <c r="R52" s="2">
        <v>23.37</v>
      </c>
      <c r="S52" s="2">
        <v>26.41</v>
      </c>
      <c r="T52" s="2">
        <v>23.62</v>
      </c>
      <c r="U52" s="2">
        <v>24.31</v>
      </c>
      <c r="V52" s="2">
        <v>23.37</v>
      </c>
      <c r="W52" s="2" t="s">
        <v>45</v>
      </c>
    </row>
    <row r="53" spans="1:23" x14ac:dyDescent="0.5">
      <c r="A53" s="113" t="s">
        <v>189</v>
      </c>
      <c r="B53" s="5">
        <v>34.270000000000003</v>
      </c>
      <c r="C53">
        <v>34.270000000000003</v>
      </c>
      <c r="D53" s="2">
        <v>38.46</v>
      </c>
      <c r="E53" s="2">
        <v>34.270000000000003</v>
      </c>
      <c r="F53" s="2">
        <v>37.31</v>
      </c>
      <c r="G53" s="2">
        <v>34.270000000000003</v>
      </c>
      <c r="H53" s="2">
        <v>34.270000000000003</v>
      </c>
      <c r="I53" s="2">
        <v>33.29</v>
      </c>
      <c r="J53" s="2">
        <v>33.29</v>
      </c>
      <c r="K53" s="2">
        <v>34.36</v>
      </c>
      <c r="L53" s="2">
        <v>34.36</v>
      </c>
      <c r="M53" s="2">
        <v>34.36</v>
      </c>
      <c r="N53" s="2">
        <v>33.29</v>
      </c>
      <c r="O53" s="2">
        <v>33.29</v>
      </c>
      <c r="P53" s="2">
        <v>34.36</v>
      </c>
      <c r="Q53" s="2">
        <v>34.36</v>
      </c>
      <c r="R53" s="2">
        <v>34.270000000000003</v>
      </c>
      <c r="S53" s="2">
        <v>38.46</v>
      </c>
      <c r="T53" s="2">
        <v>34.36</v>
      </c>
      <c r="U53" s="2">
        <v>35.65</v>
      </c>
      <c r="V53" s="2">
        <v>34.270000000000003</v>
      </c>
      <c r="W53" s="2" t="s">
        <v>7</v>
      </c>
    </row>
    <row r="54" spans="1:23" x14ac:dyDescent="0.5">
      <c r="A54" s="113" t="s">
        <v>190</v>
      </c>
      <c r="B54" s="5">
        <v>18.850000000000001</v>
      </c>
      <c r="C54">
        <v>18.850000000000001</v>
      </c>
      <c r="D54" s="2">
        <v>21.15</v>
      </c>
      <c r="E54" s="2">
        <v>18.850000000000001</v>
      </c>
      <c r="F54" s="2">
        <v>20.52</v>
      </c>
      <c r="G54" s="2">
        <v>18.850000000000001</v>
      </c>
      <c r="H54" s="2">
        <v>18.850000000000001</v>
      </c>
      <c r="I54" s="2">
        <v>18.309999999999999</v>
      </c>
      <c r="J54" s="2">
        <v>18.309999999999999</v>
      </c>
      <c r="K54" s="2">
        <v>18.899999999999999</v>
      </c>
      <c r="L54" s="2">
        <v>18.899999999999999</v>
      </c>
      <c r="M54" s="2">
        <v>18.899999999999999</v>
      </c>
      <c r="N54" s="2">
        <v>18.309999999999999</v>
      </c>
      <c r="O54" s="2">
        <v>18.309999999999999</v>
      </c>
      <c r="P54" s="2">
        <v>18.899999999999999</v>
      </c>
      <c r="Q54" s="2">
        <v>18.899999999999999</v>
      </c>
      <c r="R54" s="2">
        <v>18.850000000000001</v>
      </c>
      <c r="S54" s="2">
        <v>21.15</v>
      </c>
      <c r="T54" s="2">
        <v>18.899999999999999</v>
      </c>
      <c r="U54" s="2">
        <v>19.61</v>
      </c>
      <c r="V54" s="2">
        <v>18.850000000000001</v>
      </c>
      <c r="W54" s="2" t="s">
        <v>44</v>
      </c>
    </row>
    <row r="55" spans="1:23" x14ac:dyDescent="0.5">
      <c r="A55" s="113" t="s">
        <v>191</v>
      </c>
      <c r="B55" s="5">
        <v>13.71</v>
      </c>
      <c r="C55">
        <v>13.71</v>
      </c>
      <c r="D55" s="2">
        <v>15.38</v>
      </c>
      <c r="E55" s="2">
        <v>13.71</v>
      </c>
      <c r="F55" s="2">
        <v>14.92</v>
      </c>
      <c r="G55" s="2">
        <v>13.71</v>
      </c>
      <c r="H55" s="2">
        <v>13.71</v>
      </c>
      <c r="I55" s="2">
        <v>13.32</v>
      </c>
      <c r="J55" s="2">
        <v>13.32</v>
      </c>
      <c r="K55" s="2">
        <v>13.74</v>
      </c>
      <c r="L55" s="2">
        <v>13.74</v>
      </c>
      <c r="M55" s="2">
        <v>13.74</v>
      </c>
      <c r="N55" s="2">
        <v>13.32</v>
      </c>
      <c r="O55" s="2">
        <v>13.32</v>
      </c>
      <c r="P55" s="2">
        <v>13.74</v>
      </c>
      <c r="Q55" s="2">
        <v>13.74</v>
      </c>
      <c r="R55" s="2">
        <v>13.71</v>
      </c>
      <c r="S55" s="2">
        <v>15.38</v>
      </c>
      <c r="T55" s="2">
        <v>13.74</v>
      </c>
      <c r="U55" s="2">
        <v>14.26</v>
      </c>
      <c r="V55" s="2">
        <v>13.71</v>
      </c>
      <c r="W55" s="2" t="s">
        <v>45</v>
      </c>
    </row>
    <row r="56" spans="1:23" x14ac:dyDescent="0.5">
      <c r="A56" s="113" t="s">
        <v>192</v>
      </c>
      <c r="B56" s="5">
        <v>30.959999999999997</v>
      </c>
      <c r="C56">
        <v>30.959999999999997</v>
      </c>
      <c r="D56" s="2">
        <v>36.700000000000003</v>
      </c>
      <c r="E56" s="2">
        <v>30.959999999999997</v>
      </c>
      <c r="F56" s="2">
        <v>36.700000000000003</v>
      </c>
      <c r="G56" s="2">
        <v>30.959999999999997</v>
      </c>
      <c r="H56" s="2">
        <v>30.959999999999997</v>
      </c>
      <c r="I56" s="2">
        <v>32.39</v>
      </c>
      <c r="J56" s="2">
        <v>32.39</v>
      </c>
      <c r="K56" s="2">
        <v>32.39</v>
      </c>
      <c r="L56" s="2">
        <v>32.39</v>
      </c>
      <c r="M56" s="2">
        <v>32.39</v>
      </c>
      <c r="N56" s="2">
        <v>32.39</v>
      </c>
      <c r="O56" s="2">
        <v>32.39</v>
      </c>
      <c r="P56" s="2">
        <v>32.39</v>
      </c>
      <c r="Q56" s="2">
        <v>32.39</v>
      </c>
      <c r="R56" s="2">
        <v>30.959999999999997</v>
      </c>
      <c r="S56" s="2">
        <v>36.700000000000003</v>
      </c>
      <c r="T56" s="2">
        <v>32.39</v>
      </c>
      <c r="U56" s="2">
        <v>32.39</v>
      </c>
      <c r="V56" s="2">
        <v>30.959999999999997</v>
      </c>
      <c r="W56" s="114" t="s">
        <v>7</v>
      </c>
    </row>
    <row r="57" spans="1:23" x14ac:dyDescent="0.5">
      <c r="A57" s="113" t="s">
        <v>193</v>
      </c>
      <c r="B57" s="5">
        <v>30.67</v>
      </c>
      <c r="C57">
        <v>30.67</v>
      </c>
      <c r="D57" s="2">
        <v>36.36</v>
      </c>
      <c r="E57" s="2">
        <v>30.67</v>
      </c>
      <c r="F57" s="2">
        <v>36.36</v>
      </c>
      <c r="G57" s="2">
        <v>30.67</v>
      </c>
      <c r="H57" s="2">
        <v>30.67</v>
      </c>
      <c r="I57" s="2">
        <v>32.1</v>
      </c>
      <c r="J57" s="2">
        <v>32.1</v>
      </c>
      <c r="K57" s="2">
        <v>32.1</v>
      </c>
      <c r="L57" s="2">
        <v>32.1</v>
      </c>
      <c r="M57" s="2">
        <v>32.1</v>
      </c>
      <c r="N57" s="2">
        <v>32.1</v>
      </c>
      <c r="O57" s="2">
        <v>32.1</v>
      </c>
      <c r="P57" s="2">
        <v>32.1</v>
      </c>
      <c r="Q57" s="2">
        <v>32.1</v>
      </c>
      <c r="R57" s="2">
        <v>30.67</v>
      </c>
      <c r="S57" s="2">
        <v>36.36</v>
      </c>
      <c r="T57" s="2">
        <v>32.1</v>
      </c>
      <c r="U57" s="2">
        <v>32.1</v>
      </c>
      <c r="V57" s="2">
        <v>30.67</v>
      </c>
      <c r="W57" s="114" t="s">
        <v>7</v>
      </c>
    </row>
    <row r="58" spans="1:23" x14ac:dyDescent="0.5">
      <c r="A58" s="113" t="s">
        <v>362</v>
      </c>
      <c r="B58" s="5">
        <v>5.629999999999999</v>
      </c>
      <c r="C58">
        <v>5.629999999999999</v>
      </c>
      <c r="D58" s="2">
        <v>6.92</v>
      </c>
      <c r="E58" s="2">
        <v>5.629999999999999</v>
      </c>
      <c r="F58" s="2">
        <v>6.92</v>
      </c>
      <c r="G58" s="2">
        <v>5.629999999999999</v>
      </c>
      <c r="H58" s="2">
        <v>5.629999999999999</v>
      </c>
      <c r="I58" s="2">
        <v>6.17</v>
      </c>
      <c r="J58" s="2">
        <v>6.17</v>
      </c>
      <c r="K58" s="2">
        <v>6.17</v>
      </c>
      <c r="L58" s="2">
        <v>6.17</v>
      </c>
      <c r="M58" s="2">
        <v>6.17</v>
      </c>
      <c r="N58" s="2">
        <v>6.17</v>
      </c>
      <c r="O58" s="2">
        <v>6.17</v>
      </c>
      <c r="P58" s="2">
        <v>5.83</v>
      </c>
      <c r="Q58" s="2">
        <v>6.17</v>
      </c>
      <c r="R58" s="2">
        <v>5.629999999999999</v>
      </c>
      <c r="S58" s="2">
        <v>6.92</v>
      </c>
      <c r="T58" s="2">
        <v>6.17</v>
      </c>
      <c r="U58" s="2">
        <v>6.17</v>
      </c>
      <c r="V58" s="2">
        <v>5.629999999999999</v>
      </c>
      <c r="W58" s="114" t="str">
        <f t="shared" ref="W58:W79" si="0">TRIM(RIGHT(A58,LEN(A58)-FIND("~",SUBSTITUTE(A58,",","~",LEN(A58)-LEN(SUBSTITUTE(A58,",",""))))))</f>
        <v>1:10</v>
      </c>
    </row>
    <row r="59" spans="1:23" x14ac:dyDescent="0.5">
      <c r="A59" s="113" t="s">
        <v>363</v>
      </c>
      <c r="B59" s="5">
        <v>6.1300000000000008</v>
      </c>
      <c r="C59">
        <v>6.1300000000000008</v>
      </c>
      <c r="D59" s="2">
        <v>7.51</v>
      </c>
      <c r="E59" s="2">
        <v>6.1300000000000008</v>
      </c>
      <c r="F59" s="2">
        <v>7.51</v>
      </c>
      <c r="G59" s="2">
        <v>6.1300000000000008</v>
      </c>
      <c r="H59" s="2">
        <v>6.1300000000000008</v>
      </c>
      <c r="I59" s="2">
        <v>6.69</v>
      </c>
      <c r="J59" s="2">
        <v>6.69</v>
      </c>
      <c r="K59" s="2">
        <v>6.69</v>
      </c>
      <c r="L59" s="2">
        <v>6.69</v>
      </c>
      <c r="M59" s="2">
        <v>6.69</v>
      </c>
      <c r="N59" s="2">
        <v>6.69</v>
      </c>
      <c r="O59" s="2">
        <v>6.69</v>
      </c>
      <c r="P59" s="2">
        <v>6.35</v>
      </c>
      <c r="Q59" s="2">
        <v>6.69</v>
      </c>
      <c r="R59" s="2">
        <v>6.1300000000000008</v>
      </c>
      <c r="S59" s="2">
        <v>7.51</v>
      </c>
      <c r="T59" s="2">
        <v>6.69</v>
      </c>
      <c r="U59" s="2">
        <v>6.69</v>
      </c>
      <c r="V59" s="2">
        <v>6.1300000000000008</v>
      </c>
      <c r="W59" s="114" t="str">
        <f t="shared" si="0"/>
        <v>1:9</v>
      </c>
    </row>
    <row r="60" spans="1:23" x14ac:dyDescent="0.5">
      <c r="A60" s="113" t="s">
        <v>364</v>
      </c>
      <c r="B60" s="5">
        <v>6.76</v>
      </c>
      <c r="C60">
        <v>6.76</v>
      </c>
      <c r="D60" s="2">
        <v>8.25</v>
      </c>
      <c r="E60" s="2">
        <v>6.76</v>
      </c>
      <c r="F60" s="2">
        <v>8.25</v>
      </c>
      <c r="G60" s="2">
        <v>6.76</v>
      </c>
      <c r="H60" s="2">
        <v>6.76</v>
      </c>
      <c r="I60" s="2">
        <v>7.35</v>
      </c>
      <c r="J60" s="2">
        <v>7.35</v>
      </c>
      <c r="K60" s="2">
        <v>7.35</v>
      </c>
      <c r="L60" s="2">
        <v>7.35</v>
      </c>
      <c r="M60" s="2">
        <v>7.35</v>
      </c>
      <c r="N60" s="2">
        <v>7.35</v>
      </c>
      <c r="O60" s="2">
        <v>7.35</v>
      </c>
      <c r="P60" s="2">
        <v>7.01</v>
      </c>
      <c r="Q60" s="2">
        <v>7.35</v>
      </c>
      <c r="R60" s="2">
        <v>6.76</v>
      </c>
      <c r="S60" s="2">
        <v>8.25</v>
      </c>
      <c r="T60" s="2">
        <v>7.35</v>
      </c>
      <c r="U60" s="2">
        <v>7.35</v>
      </c>
      <c r="V60" s="2">
        <v>6.76</v>
      </c>
      <c r="W60" s="114" t="str">
        <f t="shared" si="0"/>
        <v>1:8</v>
      </c>
    </row>
    <row r="61" spans="1:23" x14ac:dyDescent="0.5">
      <c r="A61" s="113" t="s">
        <v>365</v>
      </c>
      <c r="B61" s="5">
        <v>7.56</v>
      </c>
      <c r="C61">
        <v>7.56</v>
      </c>
      <c r="D61" s="2">
        <v>9.18</v>
      </c>
      <c r="E61" s="2">
        <v>7.56</v>
      </c>
      <c r="F61" s="2">
        <v>9.18</v>
      </c>
      <c r="G61" s="2">
        <v>7.56</v>
      </c>
      <c r="H61" s="2">
        <v>7.56</v>
      </c>
      <c r="I61" s="2">
        <v>8.18</v>
      </c>
      <c r="J61" s="2">
        <v>8.18</v>
      </c>
      <c r="K61" s="2">
        <v>8.18</v>
      </c>
      <c r="L61" s="2">
        <v>8.18</v>
      </c>
      <c r="M61" s="2">
        <v>8.18</v>
      </c>
      <c r="N61" s="2">
        <v>8.18</v>
      </c>
      <c r="O61" s="2">
        <v>8.18</v>
      </c>
      <c r="P61" s="2">
        <v>7.84</v>
      </c>
      <c r="Q61" s="2">
        <v>8.18</v>
      </c>
      <c r="R61" s="2">
        <v>7.56</v>
      </c>
      <c r="S61" s="2">
        <v>9.18</v>
      </c>
      <c r="T61" s="2">
        <v>8.18</v>
      </c>
      <c r="U61" s="2">
        <v>8.18</v>
      </c>
      <c r="V61" s="2">
        <v>7.56</v>
      </c>
      <c r="W61" s="114" t="str">
        <f t="shared" si="0"/>
        <v>1:7</v>
      </c>
    </row>
    <row r="62" spans="1:23" x14ac:dyDescent="0.5">
      <c r="A62" s="113" t="s">
        <v>366</v>
      </c>
      <c r="B62" s="5">
        <v>8.6499999999999986</v>
      </c>
      <c r="C62">
        <v>8.6499999999999986</v>
      </c>
      <c r="D62" s="2">
        <v>10.430000000000001</v>
      </c>
      <c r="E62" s="2">
        <v>8.6499999999999986</v>
      </c>
      <c r="F62" s="2">
        <v>10.430000000000001</v>
      </c>
      <c r="G62" s="2">
        <v>8.6499999999999986</v>
      </c>
      <c r="H62" s="2">
        <v>8.6499999999999986</v>
      </c>
      <c r="I62" s="2">
        <v>9.32</v>
      </c>
      <c r="J62" s="2">
        <v>9.32</v>
      </c>
      <c r="K62" s="2">
        <v>9.32</v>
      </c>
      <c r="L62" s="2">
        <v>9.32</v>
      </c>
      <c r="M62" s="2">
        <v>9.32</v>
      </c>
      <c r="N62" s="2">
        <v>9.32</v>
      </c>
      <c r="O62" s="2">
        <v>9.32</v>
      </c>
      <c r="P62" s="2">
        <v>8.98</v>
      </c>
      <c r="Q62" s="2">
        <v>9.32</v>
      </c>
      <c r="R62" s="2">
        <v>8.6499999999999986</v>
      </c>
      <c r="S62" s="2">
        <v>10.430000000000001</v>
      </c>
      <c r="T62" s="2">
        <v>9.32</v>
      </c>
      <c r="U62" s="2">
        <v>9.32</v>
      </c>
      <c r="V62" s="2">
        <v>8.6499999999999986</v>
      </c>
      <c r="W62" s="114" t="str">
        <f t="shared" si="0"/>
        <v>1:6</v>
      </c>
    </row>
    <row r="63" spans="1:23" x14ac:dyDescent="0.5">
      <c r="A63" s="113" t="s">
        <v>367</v>
      </c>
      <c r="B63" s="5">
        <v>10.15</v>
      </c>
      <c r="C63">
        <v>10.15</v>
      </c>
      <c r="D63" s="2">
        <v>12.189999999999998</v>
      </c>
      <c r="E63" s="2">
        <v>10.15</v>
      </c>
      <c r="F63" s="2">
        <v>12.189999999999998</v>
      </c>
      <c r="G63" s="2">
        <v>10.15</v>
      </c>
      <c r="H63" s="2">
        <v>10.15</v>
      </c>
      <c r="I63" s="2">
        <v>10.86</v>
      </c>
      <c r="J63" s="2">
        <v>10.86</v>
      </c>
      <c r="K63" s="2">
        <v>10.86</v>
      </c>
      <c r="L63" s="2">
        <v>10.86</v>
      </c>
      <c r="M63" s="2">
        <v>10.86</v>
      </c>
      <c r="N63" s="2">
        <v>10.86</v>
      </c>
      <c r="O63" s="2">
        <v>10.86</v>
      </c>
      <c r="P63" s="2">
        <v>10.519999999999998</v>
      </c>
      <c r="Q63" s="2">
        <v>10.86</v>
      </c>
      <c r="R63" s="2">
        <v>10.15</v>
      </c>
      <c r="S63" s="2">
        <v>12.189999999999998</v>
      </c>
      <c r="T63" s="2">
        <v>10.86</v>
      </c>
      <c r="U63" s="2">
        <v>10.86</v>
      </c>
      <c r="V63" s="2">
        <v>10.15</v>
      </c>
      <c r="W63" s="114" t="str">
        <f t="shared" si="0"/>
        <v>1:5</v>
      </c>
    </row>
    <row r="64" spans="1:23" x14ac:dyDescent="0.5">
      <c r="A64" s="113" t="s">
        <v>368</v>
      </c>
      <c r="B64" s="5">
        <v>15.100000000000001</v>
      </c>
      <c r="C64">
        <v>15.100000000000001</v>
      </c>
      <c r="D64" s="2">
        <v>17.07</v>
      </c>
      <c r="E64" s="2">
        <v>15.100000000000001</v>
      </c>
      <c r="F64" s="2">
        <v>16.739999999999998</v>
      </c>
      <c r="G64" s="2">
        <v>15.100000000000001</v>
      </c>
      <c r="H64" s="2">
        <v>15.100000000000001</v>
      </c>
      <c r="I64" s="2">
        <v>15.15</v>
      </c>
      <c r="J64" s="2">
        <v>15.15</v>
      </c>
      <c r="K64" s="2">
        <v>15.479999999999999</v>
      </c>
      <c r="L64" s="2">
        <v>15.479999999999999</v>
      </c>
      <c r="M64" s="2">
        <v>15.479999999999999</v>
      </c>
      <c r="N64" s="2">
        <v>15.15</v>
      </c>
      <c r="O64" s="2">
        <v>15.15</v>
      </c>
      <c r="P64" s="2">
        <v>15.139999999999999</v>
      </c>
      <c r="Q64" s="2">
        <v>15.479999999999999</v>
      </c>
      <c r="R64" s="2">
        <v>15.100000000000001</v>
      </c>
      <c r="S64" s="2">
        <v>17.07</v>
      </c>
      <c r="T64" s="2">
        <v>15.479999999999999</v>
      </c>
      <c r="U64" s="2">
        <v>15.92</v>
      </c>
      <c r="V64" s="2">
        <v>15.100000000000001</v>
      </c>
      <c r="W64" s="114" t="str">
        <f t="shared" si="0"/>
        <v>1:4</v>
      </c>
    </row>
    <row r="65" spans="1:23" x14ac:dyDescent="0.5">
      <c r="A65" s="113" t="s">
        <v>369</v>
      </c>
      <c r="B65" s="5">
        <v>19.88</v>
      </c>
      <c r="C65">
        <v>19.88</v>
      </c>
      <c r="D65" s="2">
        <v>22.34</v>
      </c>
      <c r="E65" s="2">
        <v>19.88</v>
      </c>
      <c r="F65" s="2">
        <v>21.889999999999997</v>
      </c>
      <c r="G65" s="2">
        <v>19.88</v>
      </c>
      <c r="H65" s="2">
        <v>19.88</v>
      </c>
      <c r="I65" s="2">
        <v>19.809999999999999</v>
      </c>
      <c r="J65" s="2">
        <v>19.809999999999999</v>
      </c>
      <c r="K65" s="2">
        <v>20.260000000000002</v>
      </c>
      <c r="L65" s="2">
        <v>20.260000000000002</v>
      </c>
      <c r="M65" s="2">
        <v>20.260000000000002</v>
      </c>
      <c r="N65" s="2">
        <v>19.809999999999999</v>
      </c>
      <c r="O65" s="2">
        <v>19.809999999999999</v>
      </c>
      <c r="P65" s="2">
        <v>19.920000000000002</v>
      </c>
      <c r="Q65" s="2">
        <v>20.260000000000002</v>
      </c>
      <c r="R65" s="2">
        <v>19.88</v>
      </c>
      <c r="S65" s="2">
        <v>22.34</v>
      </c>
      <c r="T65" s="2">
        <v>20.260000000000002</v>
      </c>
      <c r="U65" s="2">
        <v>20.85</v>
      </c>
      <c r="V65" s="2">
        <v>19.88</v>
      </c>
      <c r="W65" s="114" t="str">
        <f t="shared" si="0"/>
        <v>1:3</v>
      </c>
    </row>
    <row r="66" spans="1:23" x14ac:dyDescent="0.5">
      <c r="A66" s="113" t="s">
        <v>370</v>
      </c>
      <c r="B66" s="5">
        <v>29.25</v>
      </c>
      <c r="C66">
        <v>29.25</v>
      </c>
      <c r="D66" s="2">
        <v>32.669999999999995</v>
      </c>
      <c r="E66" s="2">
        <v>29.25</v>
      </c>
      <c r="F66" s="2">
        <v>31.999999999999996</v>
      </c>
      <c r="G66" s="2">
        <v>29.25</v>
      </c>
      <c r="H66" s="2">
        <v>29.25</v>
      </c>
      <c r="I66" s="2">
        <v>28.99</v>
      </c>
      <c r="J66" s="2">
        <v>28.99</v>
      </c>
      <c r="K66" s="2">
        <v>29.659999999999993</v>
      </c>
      <c r="L66" s="2">
        <v>29.659999999999993</v>
      </c>
      <c r="M66" s="2">
        <v>29.659999999999993</v>
      </c>
      <c r="N66" s="2">
        <v>28.99</v>
      </c>
      <c r="O66" s="2">
        <v>28.99</v>
      </c>
      <c r="P66" s="2">
        <v>29.319999999999993</v>
      </c>
      <c r="Q66" s="2">
        <v>29.659999999999993</v>
      </c>
      <c r="R66" s="2">
        <v>29.25</v>
      </c>
      <c r="S66" s="2">
        <v>32.669999999999995</v>
      </c>
      <c r="T66" s="2">
        <v>29.659999999999993</v>
      </c>
      <c r="U66" s="2">
        <v>30.549999999999997</v>
      </c>
      <c r="V66" s="2">
        <v>29.25</v>
      </c>
      <c r="W66" s="114" t="str">
        <f t="shared" si="0"/>
        <v>1:2</v>
      </c>
    </row>
    <row r="67" spans="1:23" x14ac:dyDescent="0.5">
      <c r="A67" s="113" t="s">
        <v>357</v>
      </c>
      <c r="B67" s="5">
        <v>33.020000000000003</v>
      </c>
      <c r="C67">
        <v>33.020000000000003</v>
      </c>
      <c r="D67" s="2">
        <v>37.550000000000004</v>
      </c>
      <c r="E67" s="2">
        <v>33.020000000000003</v>
      </c>
      <c r="F67" s="2">
        <v>36.740000000000009</v>
      </c>
      <c r="G67" s="2">
        <v>33.020000000000003</v>
      </c>
      <c r="H67" s="2">
        <v>33.020000000000003</v>
      </c>
      <c r="I67" s="2">
        <v>32.89</v>
      </c>
      <c r="J67" s="2">
        <v>32.89</v>
      </c>
      <c r="K67" s="2">
        <v>33.659999999999997</v>
      </c>
      <c r="L67" s="2">
        <v>33.659999999999997</v>
      </c>
      <c r="M67" s="2">
        <v>33.659999999999997</v>
      </c>
      <c r="N67" s="2">
        <v>32.89</v>
      </c>
      <c r="O67" s="2">
        <v>32.89</v>
      </c>
      <c r="P67" s="2">
        <v>33.199999999999996</v>
      </c>
      <c r="Q67" s="2">
        <v>33.659999999999997</v>
      </c>
      <c r="R67" s="2">
        <v>33.020000000000003</v>
      </c>
      <c r="S67" s="2">
        <v>37.550000000000004</v>
      </c>
      <c r="T67" s="2">
        <v>33.659999999999997</v>
      </c>
      <c r="U67" s="2">
        <v>34.729999999999997</v>
      </c>
      <c r="V67" s="2">
        <v>33.020000000000003</v>
      </c>
      <c r="W67" s="114" t="str">
        <f t="shared" si="0"/>
        <v>1:3</v>
      </c>
    </row>
    <row r="68" spans="1:23" x14ac:dyDescent="0.5">
      <c r="A68" s="113" t="s">
        <v>358</v>
      </c>
      <c r="B68" s="5">
        <v>43.529999999999994</v>
      </c>
      <c r="C68">
        <v>43.529999999999994</v>
      </c>
      <c r="D68" s="2">
        <v>49.239999999999995</v>
      </c>
      <c r="E68" s="2">
        <v>43.529999999999994</v>
      </c>
      <c r="F68" s="2">
        <v>48.230000000000004</v>
      </c>
      <c r="G68" s="2">
        <v>43.529999999999994</v>
      </c>
      <c r="H68" s="2">
        <v>43.529999999999994</v>
      </c>
      <c r="I68" s="2">
        <v>43.269999999999989</v>
      </c>
      <c r="J68" s="2">
        <v>43.269999999999989</v>
      </c>
      <c r="K68" s="2">
        <v>44.26</v>
      </c>
      <c r="L68" s="2">
        <v>44.26</v>
      </c>
      <c r="M68" s="2">
        <v>44.26</v>
      </c>
      <c r="N68" s="2">
        <v>43.269999999999989</v>
      </c>
      <c r="O68" s="2">
        <v>43.269999999999989</v>
      </c>
      <c r="P68" s="2">
        <v>43.809999999999995</v>
      </c>
      <c r="Q68" s="2">
        <v>44.26</v>
      </c>
      <c r="R68" s="2">
        <v>43.529999999999994</v>
      </c>
      <c r="S68" s="2">
        <v>49.239999999999995</v>
      </c>
      <c r="T68" s="2">
        <v>44.26</v>
      </c>
      <c r="U68" s="2">
        <v>45.609999999999992</v>
      </c>
      <c r="V68" s="2">
        <v>43.529999999999994</v>
      </c>
      <c r="W68" s="114" t="str">
        <f t="shared" si="0"/>
        <v>1:2</v>
      </c>
    </row>
    <row r="69" spans="1:23" x14ac:dyDescent="0.5">
      <c r="A69" s="113" t="s">
        <v>359</v>
      </c>
      <c r="B69" s="5">
        <v>37.589999999999996</v>
      </c>
      <c r="C69">
        <v>37.589999999999996</v>
      </c>
      <c r="D69" s="2">
        <v>42.589999999999996</v>
      </c>
      <c r="E69" s="2">
        <v>37.589999999999996</v>
      </c>
      <c r="F69" s="2">
        <v>41.669999999999995</v>
      </c>
      <c r="G69" s="2">
        <v>37.589999999999996</v>
      </c>
      <c r="H69" s="2">
        <v>37.589999999999996</v>
      </c>
      <c r="I69" s="2">
        <v>37.400000000000006</v>
      </c>
      <c r="J69" s="2">
        <v>37.400000000000006</v>
      </c>
      <c r="K69" s="2">
        <v>38.28</v>
      </c>
      <c r="L69" s="2">
        <v>38.28</v>
      </c>
      <c r="M69" s="2">
        <v>38.28</v>
      </c>
      <c r="N69" s="2">
        <v>37.400000000000006</v>
      </c>
      <c r="O69" s="2">
        <v>37.400000000000006</v>
      </c>
      <c r="P69" s="2">
        <v>37.78</v>
      </c>
      <c r="Q69" s="2">
        <v>38.28</v>
      </c>
      <c r="R69" s="2">
        <v>37.589999999999996</v>
      </c>
      <c r="S69" s="2">
        <v>42.589999999999996</v>
      </c>
      <c r="T69" s="2">
        <v>38.28</v>
      </c>
      <c r="U69" s="2">
        <v>39.5</v>
      </c>
      <c r="V69" s="2">
        <v>37.589999999999996</v>
      </c>
      <c r="W69" s="114" t="str">
        <f t="shared" si="0"/>
        <v>1:3</v>
      </c>
    </row>
    <row r="70" spans="1:23" x14ac:dyDescent="0.5">
      <c r="A70" s="113" t="s">
        <v>360</v>
      </c>
      <c r="B70" s="5">
        <v>49.84</v>
      </c>
      <c r="C70">
        <v>49.84</v>
      </c>
      <c r="D70" s="2">
        <v>56.2</v>
      </c>
      <c r="E70" s="2">
        <v>49.84</v>
      </c>
      <c r="F70" s="2">
        <v>55.010000000000005</v>
      </c>
      <c r="G70" s="2">
        <v>49.84</v>
      </c>
      <c r="H70" s="2">
        <v>49.84</v>
      </c>
      <c r="I70" s="2">
        <v>49.440000000000005</v>
      </c>
      <c r="J70" s="2">
        <v>49.440000000000005</v>
      </c>
      <c r="K70" s="2">
        <v>50.6</v>
      </c>
      <c r="L70" s="2">
        <v>50.6</v>
      </c>
      <c r="M70" s="2">
        <v>50.6</v>
      </c>
      <c r="N70" s="2">
        <v>49.440000000000005</v>
      </c>
      <c r="O70" s="2">
        <v>49.440000000000005</v>
      </c>
      <c r="P70" s="2">
        <v>50.099999999999994</v>
      </c>
      <c r="Q70" s="2">
        <v>50.6</v>
      </c>
      <c r="R70" s="2">
        <v>49.84</v>
      </c>
      <c r="S70" s="2">
        <v>56.2</v>
      </c>
      <c r="T70" s="2">
        <v>50.6</v>
      </c>
      <c r="U70" s="2">
        <v>52.17</v>
      </c>
      <c r="V70" s="2">
        <v>49.84</v>
      </c>
      <c r="W70" s="114" t="str">
        <f t="shared" si="0"/>
        <v>1:2</v>
      </c>
    </row>
    <row r="71" spans="1:23" x14ac:dyDescent="0.5">
      <c r="A71" s="113" t="s">
        <v>194</v>
      </c>
      <c r="B71" s="5">
        <v>16.810000000000002</v>
      </c>
      <c r="C71">
        <v>16.810000000000002</v>
      </c>
      <c r="D71" s="2">
        <v>18.88</v>
      </c>
      <c r="E71" s="2">
        <v>16.810000000000002</v>
      </c>
      <c r="F71" s="2">
        <v>18.599999999999998</v>
      </c>
      <c r="G71" s="2">
        <v>16.810000000000002</v>
      </c>
      <c r="H71" s="2">
        <v>16.810000000000002</v>
      </c>
      <c r="I71" s="2">
        <v>16.78</v>
      </c>
      <c r="J71" s="2">
        <v>16.78</v>
      </c>
      <c r="K71" s="2">
        <v>17.060000000000002</v>
      </c>
      <c r="L71" s="2">
        <v>17.060000000000002</v>
      </c>
      <c r="M71" s="2">
        <v>17.060000000000002</v>
      </c>
      <c r="N71" s="2">
        <v>16.78</v>
      </c>
      <c r="O71" s="2">
        <v>16.78</v>
      </c>
      <c r="P71" s="2">
        <v>17.060000000000002</v>
      </c>
      <c r="Q71" s="2">
        <v>17.060000000000002</v>
      </c>
      <c r="R71" s="2">
        <v>16.810000000000002</v>
      </c>
      <c r="S71" s="2">
        <v>18.88</v>
      </c>
      <c r="T71" s="2">
        <v>17.060000000000002</v>
      </c>
      <c r="U71" s="2">
        <v>17.420000000000002</v>
      </c>
      <c r="V71" s="2">
        <v>16.810000000000002</v>
      </c>
      <c r="W71" s="114" t="str">
        <f t="shared" si="0"/>
        <v>1:3</v>
      </c>
    </row>
    <row r="72" spans="1:23" x14ac:dyDescent="0.5">
      <c r="A72" s="113" t="s">
        <v>195</v>
      </c>
      <c r="B72" s="5">
        <v>25.01</v>
      </c>
      <c r="C72">
        <v>25.01</v>
      </c>
      <c r="D72" s="2">
        <v>28.1</v>
      </c>
      <c r="E72" s="2">
        <v>25.01</v>
      </c>
      <c r="F72" s="2">
        <v>27.69</v>
      </c>
      <c r="G72" s="2">
        <v>25.01</v>
      </c>
      <c r="H72" s="2">
        <v>25.01</v>
      </c>
      <c r="I72" s="2">
        <v>24.98</v>
      </c>
      <c r="J72" s="2">
        <v>24.98</v>
      </c>
      <c r="K72" s="2">
        <v>25.39</v>
      </c>
      <c r="L72" s="2">
        <v>25.39</v>
      </c>
      <c r="M72" s="2">
        <v>25.39</v>
      </c>
      <c r="N72" s="2">
        <v>24.98</v>
      </c>
      <c r="O72" s="2">
        <v>24.98</v>
      </c>
      <c r="P72" s="2">
        <v>25.39</v>
      </c>
      <c r="Q72" s="2">
        <v>25.39</v>
      </c>
      <c r="R72" s="2">
        <v>25.01</v>
      </c>
      <c r="S72" s="2">
        <v>28.1</v>
      </c>
      <c r="T72" s="2">
        <v>25.39</v>
      </c>
      <c r="U72" s="2">
        <v>25.91</v>
      </c>
      <c r="V72" s="2">
        <v>25.01</v>
      </c>
      <c r="W72" s="114" t="str">
        <f t="shared" si="0"/>
        <v>1:2</v>
      </c>
    </row>
    <row r="73" spans="1:23" x14ac:dyDescent="0.5">
      <c r="A73" s="113" t="s">
        <v>196</v>
      </c>
      <c r="B73" s="5">
        <v>44.84</v>
      </c>
      <c r="C73">
        <v>44.84</v>
      </c>
      <c r="D73" s="2">
        <v>50.56</v>
      </c>
      <c r="E73" s="2">
        <v>44.84</v>
      </c>
      <c r="F73" s="2">
        <v>49.89</v>
      </c>
      <c r="G73" s="2">
        <v>44.84</v>
      </c>
      <c r="H73" s="2">
        <v>44.84</v>
      </c>
      <c r="I73" s="2">
        <v>44.940000000000005</v>
      </c>
      <c r="J73" s="2">
        <v>44.940000000000005</v>
      </c>
      <c r="K73" s="2">
        <v>45.61</v>
      </c>
      <c r="L73" s="2">
        <v>45.61</v>
      </c>
      <c r="M73" s="2">
        <v>45.61</v>
      </c>
      <c r="N73" s="2">
        <v>44.940000000000005</v>
      </c>
      <c r="O73" s="2">
        <v>44.940000000000005</v>
      </c>
      <c r="P73" s="2">
        <v>45.61</v>
      </c>
      <c r="Q73" s="2">
        <v>45.61</v>
      </c>
      <c r="R73" s="2">
        <v>44.84</v>
      </c>
      <c r="S73" s="2">
        <v>50.56</v>
      </c>
      <c r="T73" s="2">
        <v>45.61</v>
      </c>
      <c r="U73" s="2">
        <v>46.48</v>
      </c>
      <c r="V73" s="2">
        <v>44.84</v>
      </c>
      <c r="W73" s="114" t="str">
        <f t="shared" si="0"/>
        <v>1:1</v>
      </c>
    </row>
    <row r="74" spans="1:23" x14ac:dyDescent="0.5">
      <c r="A74" s="113" t="s">
        <v>197</v>
      </c>
      <c r="B74" s="5">
        <v>10.14</v>
      </c>
      <c r="C74">
        <v>10.14</v>
      </c>
      <c r="D74" s="2">
        <v>12.02</v>
      </c>
      <c r="E74" s="2">
        <v>10.14</v>
      </c>
      <c r="F74" s="2">
        <v>12.02</v>
      </c>
      <c r="G74" s="2">
        <v>10.14</v>
      </c>
      <c r="H74" s="2">
        <v>10.14</v>
      </c>
      <c r="I74" s="2">
        <v>10.61</v>
      </c>
      <c r="J74" s="2">
        <v>10.61</v>
      </c>
      <c r="K74" s="2">
        <v>10.61</v>
      </c>
      <c r="L74" s="2">
        <v>10.61</v>
      </c>
      <c r="M74" s="2">
        <v>10.61</v>
      </c>
      <c r="N74" s="2">
        <v>10.61</v>
      </c>
      <c r="O74" s="2">
        <v>10.61</v>
      </c>
      <c r="P74" s="2">
        <v>10.61</v>
      </c>
      <c r="Q74" s="2">
        <v>10.61</v>
      </c>
      <c r="R74" s="2">
        <v>10.14</v>
      </c>
      <c r="S74" s="2">
        <v>12.02</v>
      </c>
      <c r="T74" s="2">
        <v>10.61</v>
      </c>
      <c r="U74" s="2">
        <v>10.61</v>
      </c>
      <c r="V74" s="2">
        <v>10.14</v>
      </c>
      <c r="W74" s="114" t="str">
        <f t="shared" si="0"/>
        <v>1:3</v>
      </c>
    </row>
    <row r="75" spans="1:23" x14ac:dyDescent="0.5">
      <c r="A75" s="113" t="s">
        <v>198</v>
      </c>
      <c r="B75" s="5">
        <v>13.82</v>
      </c>
      <c r="C75">
        <v>13.82</v>
      </c>
      <c r="D75" s="2">
        <v>16.38</v>
      </c>
      <c r="E75" s="2">
        <v>13.82</v>
      </c>
      <c r="F75" s="2">
        <v>16.38</v>
      </c>
      <c r="G75" s="2">
        <v>13.82</v>
      </c>
      <c r="H75" s="2">
        <v>13.82</v>
      </c>
      <c r="I75" s="2">
        <v>14.45</v>
      </c>
      <c r="J75" s="2">
        <v>14.45</v>
      </c>
      <c r="K75" s="2">
        <v>14.45</v>
      </c>
      <c r="L75" s="2">
        <v>14.45</v>
      </c>
      <c r="M75" s="2">
        <v>14.45</v>
      </c>
      <c r="N75" s="2">
        <v>14.45</v>
      </c>
      <c r="O75" s="2">
        <v>14.45</v>
      </c>
      <c r="P75" s="2">
        <v>14.45</v>
      </c>
      <c r="Q75" s="2">
        <v>14.45</v>
      </c>
      <c r="R75" s="2">
        <v>13.82</v>
      </c>
      <c r="S75" s="2">
        <v>16.38</v>
      </c>
      <c r="T75" s="2">
        <v>14.45</v>
      </c>
      <c r="U75" s="2">
        <v>14.45</v>
      </c>
      <c r="V75" s="2">
        <v>13.82</v>
      </c>
      <c r="W75" s="114" t="str">
        <f t="shared" si="0"/>
        <v>1:2</v>
      </c>
    </row>
    <row r="76" spans="1:23" x14ac:dyDescent="0.5">
      <c r="A76" s="113" t="s">
        <v>199</v>
      </c>
      <c r="B76" s="5">
        <v>25.12</v>
      </c>
      <c r="C76">
        <v>25.12</v>
      </c>
      <c r="D76" s="2">
        <v>29.79</v>
      </c>
      <c r="E76" s="2">
        <v>25.12</v>
      </c>
      <c r="F76" s="2">
        <v>29.79</v>
      </c>
      <c r="G76" s="2">
        <v>25.12</v>
      </c>
      <c r="H76" s="2">
        <v>25.12</v>
      </c>
      <c r="I76" s="2">
        <v>26.28</v>
      </c>
      <c r="J76" s="2">
        <v>26.28</v>
      </c>
      <c r="K76" s="2">
        <v>26.28</v>
      </c>
      <c r="L76" s="2">
        <v>26.28</v>
      </c>
      <c r="M76" s="2">
        <v>26.28</v>
      </c>
      <c r="N76" s="2">
        <v>26.28</v>
      </c>
      <c r="O76" s="2">
        <v>26.28</v>
      </c>
      <c r="P76" s="2">
        <v>26.28</v>
      </c>
      <c r="Q76" s="2">
        <v>26.28</v>
      </c>
      <c r="R76" s="2">
        <v>25.12</v>
      </c>
      <c r="S76" s="2">
        <v>29.79</v>
      </c>
      <c r="T76" s="2">
        <v>26.28</v>
      </c>
      <c r="U76" s="2">
        <v>26.28</v>
      </c>
      <c r="V76" s="2">
        <v>25.12</v>
      </c>
      <c r="W76" s="114" t="str">
        <f t="shared" si="0"/>
        <v>1:1</v>
      </c>
    </row>
    <row r="77" spans="1:23" x14ac:dyDescent="0.5">
      <c r="A77" s="113" t="s">
        <v>328</v>
      </c>
      <c r="B77" s="5">
        <v>11.76</v>
      </c>
      <c r="C77">
        <v>11.76</v>
      </c>
      <c r="D77" s="2">
        <v>14.24</v>
      </c>
      <c r="E77" s="2">
        <v>11.76</v>
      </c>
      <c r="F77" s="2">
        <v>14.24</v>
      </c>
      <c r="G77" s="2">
        <v>11.76</v>
      </c>
      <c r="H77" s="2">
        <v>11.76</v>
      </c>
      <c r="I77" s="2">
        <v>12.38</v>
      </c>
      <c r="J77" s="2">
        <v>12.38</v>
      </c>
      <c r="K77" s="2">
        <v>12.38</v>
      </c>
      <c r="L77" s="2">
        <v>12.38</v>
      </c>
      <c r="M77" s="2">
        <v>12.38</v>
      </c>
      <c r="N77" s="2">
        <v>12.38</v>
      </c>
      <c r="O77" s="2">
        <v>12.38</v>
      </c>
      <c r="P77" s="2">
        <v>12.38</v>
      </c>
      <c r="Q77" s="2">
        <v>12.38</v>
      </c>
      <c r="R77" s="2">
        <v>11.76</v>
      </c>
      <c r="S77" s="2">
        <v>14.24</v>
      </c>
      <c r="T77" s="2">
        <v>12.38</v>
      </c>
      <c r="U77" s="2">
        <v>12.38</v>
      </c>
      <c r="V77" s="2">
        <v>11.76</v>
      </c>
      <c r="W77" s="114" t="str">
        <f t="shared" si="0"/>
        <v>1:3</v>
      </c>
    </row>
    <row r="78" spans="1:23" x14ac:dyDescent="0.5">
      <c r="A78" s="113" t="s">
        <v>329</v>
      </c>
      <c r="B78" s="5">
        <v>16.18</v>
      </c>
      <c r="C78">
        <v>16.18</v>
      </c>
      <c r="D78" s="2">
        <v>19.579999999999998</v>
      </c>
      <c r="E78" s="2">
        <v>16.18</v>
      </c>
      <c r="F78" s="2">
        <v>19.579999999999998</v>
      </c>
      <c r="G78" s="2">
        <v>16.18</v>
      </c>
      <c r="H78" s="2">
        <v>16.18</v>
      </c>
      <c r="I78" s="2">
        <v>17.03</v>
      </c>
      <c r="J78" s="2">
        <v>17.03</v>
      </c>
      <c r="K78" s="2">
        <v>17.03</v>
      </c>
      <c r="L78" s="2">
        <v>17.03</v>
      </c>
      <c r="M78" s="2">
        <v>17.03</v>
      </c>
      <c r="N78" s="2">
        <v>17.03</v>
      </c>
      <c r="O78" s="2">
        <v>17.03</v>
      </c>
      <c r="P78" s="2">
        <v>17.03</v>
      </c>
      <c r="Q78" s="2">
        <v>17.03</v>
      </c>
      <c r="R78" s="2">
        <v>16.18</v>
      </c>
      <c r="S78" s="2">
        <v>19.579999999999998</v>
      </c>
      <c r="T78" s="2">
        <v>17.03</v>
      </c>
      <c r="U78" s="2">
        <v>17.03</v>
      </c>
      <c r="V78" s="2">
        <v>16.18</v>
      </c>
      <c r="W78" s="114" t="str">
        <f t="shared" si="0"/>
        <v>1:2</v>
      </c>
    </row>
    <row r="79" spans="1:23" x14ac:dyDescent="0.5">
      <c r="A79" s="113" t="s">
        <v>330</v>
      </c>
      <c r="B79" s="5">
        <v>29.41</v>
      </c>
      <c r="C79">
        <v>29.41</v>
      </c>
      <c r="D79" s="2">
        <v>35.6</v>
      </c>
      <c r="E79" s="2">
        <v>29.41</v>
      </c>
      <c r="F79" s="2">
        <v>35.6</v>
      </c>
      <c r="G79" s="2">
        <v>29.41</v>
      </c>
      <c r="H79" s="2">
        <v>29.41</v>
      </c>
      <c r="I79" s="2">
        <v>30.96</v>
      </c>
      <c r="J79" s="2">
        <v>30.96</v>
      </c>
      <c r="K79" s="2">
        <v>30.96</v>
      </c>
      <c r="L79" s="2">
        <v>30.96</v>
      </c>
      <c r="M79" s="2">
        <v>30.96</v>
      </c>
      <c r="N79" s="2">
        <v>30.96</v>
      </c>
      <c r="O79" s="2">
        <v>30.96</v>
      </c>
      <c r="P79" s="2">
        <v>30.96</v>
      </c>
      <c r="Q79" s="2">
        <v>30.96</v>
      </c>
      <c r="R79" s="2">
        <v>29.41</v>
      </c>
      <c r="S79" s="2">
        <v>35.6</v>
      </c>
      <c r="T79" s="2">
        <v>30.96</v>
      </c>
      <c r="U79" s="2">
        <v>30.96</v>
      </c>
      <c r="V79" s="2">
        <v>29.41</v>
      </c>
      <c r="W79" s="114" t="str">
        <f t="shared" si="0"/>
        <v>1:1</v>
      </c>
    </row>
    <row r="80" spans="1:23" x14ac:dyDescent="0.5">
      <c r="A80" s="113" t="s">
        <v>200</v>
      </c>
      <c r="B80" s="5">
        <v>31.19</v>
      </c>
      <c r="C80">
        <v>31.19</v>
      </c>
      <c r="D80" s="2">
        <v>36.979999999999997</v>
      </c>
      <c r="E80" s="2">
        <v>31.19</v>
      </c>
      <c r="F80" s="2">
        <v>36.979999999999997</v>
      </c>
      <c r="G80" s="2">
        <v>31.19</v>
      </c>
      <c r="H80" s="2">
        <v>31.19</v>
      </c>
      <c r="I80" s="2">
        <v>32.64</v>
      </c>
      <c r="J80" s="2">
        <v>32.64</v>
      </c>
      <c r="K80" s="2">
        <v>32.64</v>
      </c>
      <c r="L80" s="2">
        <v>32.64</v>
      </c>
      <c r="M80" s="2">
        <v>32.64</v>
      </c>
      <c r="N80" s="2">
        <v>32.64</v>
      </c>
      <c r="O80" s="2">
        <v>32.64</v>
      </c>
      <c r="P80" s="2">
        <v>32.64</v>
      </c>
      <c r="Q80" s="2">
        <v>32.64</v>
      </c>
      <c r="R80" s="2">
        <v>31.19</v>
      </c>
      <c r="S80" s="2">
        <v>36.979999999999997</v>
      </c>
      <c r="T80" s="2">
        <v>32.64</v>
      </c>
      <c r="U80" s="2">
        <v>32.64</v>
      </c>
      <c r="V80" s="2">
        <v>31.19</v>
      </c>
      <c r="W80" s="114" t="s">
        <v>7</v>
      </c>
    </row>
    <row r="81" spans="1:25" x14ac:dyDescent="0.5">
      <c r="A81" s="138" t="s">
        <v>331</v>
      </c>
      <c r="B81" s="5">
        <v>58.5</v>
      </c>
      <c r="C81" s="2">
        <v>58.5</v>
      </c>
      <c r="D81" s="2">
        <v>65.34</v>
      </c>
      <c r="E81" s="2">
        <v>58.5</v>
      </c>
      <c r="F81" s="2">
        <v>64</v>
      </c>
      <c r="G81" s="2">
        <v>58.5</v>
      </c>
      <c r="H81" s="2">
        <v>58.5</v>
      </c>
      <c r="I81" s="2">
        <v>57.98</v>
      </c>
      <c r="J81" s="2">
        <v>57.98</v>
      </c>
      <c r="K81" s="2">
        <v>59.32</v>
      </c>
      <c r="L81" s="2">
        <v>59.32</v>
      </c>
      <c r="M81" s="2">
        <v>59.32</v>
      </c>
      <c r="N81" s="2">
        <v>57.98</v>
      </c>
      <c r="O81" s="2">
        <v>57.98</v>
      </c>
      <c r="P81" s="2">
        <v>58.64</v>
      </c>
      <c r="Q81" s="2">
        <v>59.32</v>
      </c>
      <c r="R81" s="2">
        <v>58.5</v>
      </c>
      <c r="S81" s="2">
        <v>65.34</v>
      </c>
      <c r="T81" s="2">
        <v>59.32</v>
      </c>
      <c r="U81" s="2">
        <v>61.1</v>
      </c>
      <c r="V81" s="114">
        <v>58.5</v>
      </c>
      <c r="W81" s="114" t="s">
        <v>7</v>
      </c>
      <c r="X81" s="5"/>
      <c r="Y81"/>
    </row>
    <row r="82" spans="1:25" x14ac:dyDescent="0.5">
      <c r="A82" s="113" t="s">
        <v>205</v>
      </c>
      <c r="B82" s="5">
        <v>33.340000000000003</v>
      </c>
      <c r="C82">
        <v>33.340000000000003</v>
      </c>
      <c r="D82" s="2">
        <v>39.200000000000003</v>
      </c>
      <c r="E82" s="2">
        <v>33.340000000000003</v>
      </c>
      <c r="F82" s="2">
        <v>38.880000000000003</v>
      </c>
      <c r="G82" s="2">
        <v>33.340000000000003</v>
      </c>
      <c r="H82" s="2">
        <v>33.340000000000003</v>
      </c>
      <c r="I82" s="2">
        <v>34.32</v>
      </c>
      <c r="J82" s="2">
        <v>34.32</v>
      </c>
      <c r="K82" s="2">
        <v>34.61</v>
      </c>
      <c r="L82" s="2">
        <v>34.61</v>
      </c>
      <c r="M82" s="2">
        <v>34.61</v>
      </c>
      <c r="N82" s="2">
        <v>34.32</v>
      </c>
      <c r="O82" s="2">
        <v>34.32</v>
      </c>
      <c r="P82" s="2">
        <v>34.61</v>
      </c>
      <c r="Q82" s="2">
        <v>34.61</v>
      </c>
      <c r="R82" s="2">
        <v>33.340000000000003</v>
      </c>
      <c r="S82" s="2">
        <v>39.200000000000003</v>
      </c>
      <c r="T82" s="2">
        <v>34.61</v>
      </c>
      <c r="U82" s="2">
        <v>34.900000000000006</v>
      </c>
      <c r="V82" s="2">
        <v>33.340000000000003</v>
      </c>
      <c r="W82" s="114" t="s">
        <v>7</v>
      </c>
    </row>
    <row r="83" spans="1:25" x14ac:dyDescent="0.5">
      <c r="A83" s="113" t="s">
        <v>361</v>
      </c>
      <c r="B83" s="5">
        <v>54.989999999999995</v>
      </c>
      <c r="C83">
        <v>54.989999999999995</v>
      </c>
      <c r="D83" s="2">
        <v>61.78</v>
      </c>
      <c r="E83" s="2">
        <v>54.989999999999995</v>
      </c>
      <c r="F83" s="2">
        <v>60.260000000000005</v>
      </c>
      <c r="G83" s="2">
        <v>54.989999999999995</v>
      </c>
      <c r="H83" s="2">
        <v>54.989999999999995</v>
      </c>
      <c r="I83" s="2">
        <v>54.010000000000005</v>
      </c>
      <c r="J83" s="2">
        <v>54.010000000000005</v>
      </c>
      <c r="K83" s="2">
        <v>55.440000000000005</v>
      </c>
      <c r="L83" s="2">
        <v>55.440000000000005</v>
      </c>
      <c r="M83" s="2">
        <v>55.440000000000005</v>
      </c>
      <c r="N83" s="2">
        <v>54.010000000000005</v>
      </c>
      <c r="O83" s="2">
        <v>54.010000000000005</v>
      </c>
      <c r="P83" s="2">
        <v>55.440000000000005</v>
      </c>
      <c r="Q83" s="2">
        <v>55.440000000000005</v>
      </c>
      <c r="R83" s="2">
        <v>54.989999999999995</v>
      </c>
      <c r="S83" s="2">
        <v>61.78</v>
      </c>
      <c r="T83" s="2">
        <v>55.440000000000005</v>
      </c>
      <c r="U83" s="2">
        <v>57.11</v>
      </c>
      <c r="V83" s="2">
        <v>54.989999999999995</v>
      </c>
      <c r="W83" s="114" t="str">
        <f>TRIM(RIGHT(A83,LEN(A83)-FIND("~",SUBSTITUTE(A83,",","~",LEN(A83)-LEN(SUBSTITUTE(A83,",",""))))))</f>
        <v>1:8</v>
      </c>
    </row>
    <row r="84" spans="1:25" x14ac:dyDescent="0.5">
      <c r="A84" s="113" t="s">
        <v>207</v>
      </c>
      <c r="B84" s="5">
        <v>33.26</v>
      </c>
      <c r="C84">
        <v>33.26</v>
      </c>
      <c r="D84" s="2">
        <v>39.619999999999997</v>
      </c>
      <c r="E84" s="2">
        <v>33.26</v>
      </c>
      <c r="F84" s="2">
        <v>39.619999999999997</v>
      </c>
      <c r="G84" s="2">
        <v>33.26</v>
      </c>
      <c r="H84" s="2">
        <v>33.26</v>
      </c>
      <c r="I84" s="2">
        <v>34.840000000000003</v>
      </c>
      <c r="J84" s="2">
        <v>34.840000000000003</v>
      </c>
      <c r="K84" s="2">
        <v>34.840000000000003</v>
      </c>
      <c r="L84" s="2">
        <v>34.840000000000003</v>
      </c>
      <c r="M84" s="2">
        <v>34.840000000000003</v>
      </c>
      <c r="N84" s="2">
        <v>34.840000000000003</v>
      </c>
      <c r="O84" s="2">
        <v>34.840000000000003</v>
      </c>
      <c r="P84" s="2">
        <v>34.840000000000003</v>
      </c>
      <c r="Q84" s="2">
        <v>34.840000000000003</v>
      </c>
      <c r="R84" s="2">
        <v>33.26</v>
      </c>
      <c r="S84" s="2">
        <v>39.619999999999997</v>
      </c>
      <c r="T84" s="2">
        <v>34.840000000000003</v>
      </c>
      <c r="U84" s="2">
        <v>34.840000000000003</v>
      </c>
      <c r="V84" s="2">
        <v>33.26</v>
      </c>
      <c r="W84" s="114" t="str">
        <f>TRIM(RIGHT(A84,LEN(A84)-FIND("~",SUBSTITUTE(A84,",","~",LEN(A84)-LEN(SUBSTITUTE(A84,",",""))))))</f>
        <v>1:1</v>
      </c>
    </row>
    <row r="85" spans="1:25" x14ac:dyDescent="0.5">
      <c r="A85" s="113" t="s">
        <v>208</v>
      </c>
      <c r="B85" s="5">
        <v>18.29</v>
      </c>
      <c r="C85">
        <v>18.29</v>
      </c>
      <c r="D85" s="2">
        <v>21.79</v>
      </c>
      <c r="E85" s="2">
        <v>18.29</v>
      </c>
      <c r="F85" s="2">
        <v>21.79</v>
      </c>
      <c r="G85" s="2">
        <v>18.29</v>
      </c>
      <c r="H85" s="2">
        <v>18.29</v>
      </c>
      <c r="I85" s="2">
        <v>19.16</v>
      </c>
      <c r="J85" s="2">
        <v>19.16</v>
      </c>
      <c r="K85" s="2">
        <v>19.16</v>
      </c>
      <c r="L85" s="2">
        <v>19.16</v>
      </c>
      <c r="M85" s="2">
        <v>19.16</v>
      </c>
      <c r="N85" s="2">
        <v>19.16</v>
      </c>
      <c r="O85" s="2">
        <v>19.16</v>
      </c>
      <c r="P85" s="2">
        <v>19.16</v>
      </c>
      <c r="Q85" s="2">
        <v>19.16</v>
      </c>
      <c r="R85" s="2">
        <v>18.29</v>
      </c>
      <c r="S85" s="2">
        <v>21.79</v>
      </c>
      <c r="T85" s="2">
        <v>19.16</v>
      </c>
      <c r="U85" s="2">
        <v>19.16</v>
      </c>
      <c r="V85" s="2">
        <v>18.29</v>
      </c>
      <c r="W85" s="114" t="str">
        <f>TRIM(RIGHT(A85,LEN(A85)-FIND("~",SUBSTITUTE(A85,",","~",LEN(A85)-LEN(SUBSTITUTE(A85,",",""))))))</f>
        <v>1:2</v>
      </c>
    </row>
    <row r="86" spans="1:25" x14ac:dyDescent="0.5">
      <c r="A86" s="113" t="s">
        <v>209</v>
      </c>
      <c r="B86" s="5">
        <v>13.42</v>
      </c>
      <c r="C86">
        <v>13.42</v>
      </c>
      <c r="D86" s="2">
        <v>15.99</v>
      </c>
      <c r="E86" s="2">
        <v>13.42</v>
      </c>
      <c r="F86" s="2">
        <v>15.99</v>
      </c>
      <c r="G86" s="2">
        <v>13.42</v>
      </c>
      <c r="H86" s="2">
        <v>13.42</v>
      </c>
      <c r="I86" s="2">
        <v>14.06</v>
      </c>
      <c r="J86" s="2">
        <v>14.06</v>
      </c>
      <c r="K86" s="2">
        <v>14.06</v>
      </c>
      <c r="L86" s="2">
        <v>14.06</v>
      </c>
      <c r="M86" s="2">
        <v>14.06</v>
      </c>
      <c r="N86" s="2">
        <v>14.06</v>
      </c>
      <c r="O86" s="2">
        <v>14.06</v>
      </c>
      <c r="P86" s="2">
        <v>14.06</v>
      </c>
      <c r="Q86" s="2">
        <v>14.06</v>
      </c>
      <c r="R86" s="2">
        <v>13.42</v>
      </c>
      <c r="S86" s="2">
        <v>15.99</v>
      </c>
      <c r="T86" s="2">
        <v>14.06</v>
      </c>
      <c r="U86" s="2">
        <v>14.06</v>
      </c>
      <c r="V86" s="2">
        <v>13.42</v>
      </c>
      <c r="W86" s="114" t="str">
        <f>TRIM(RIGHT(A86,LEN(A86)-FIND("~",SUBSTITUTE(A86,",","~",LEN(A86)-LEN(SUBSTITUTE(A86,",",""))))))</f>
        <v>1:3</v>
      </c>
    </row>
    <row r="87" spans="1:25" x14ac:dyDescent="0.5">
      <c r="A87" s="113" t="s">
        <v>332</v>
      </c>
      <c r="B87" s="5">
        <v>66.180000000000007</v>
      </c>
      <c r="C87">
        <v>66.180000000000007</v>
      </c>
      <c r="D87" s="2">
        <v>76.230000000000018</v>
      </c>
      <c r="E87" s="2">
        <v>66.180000000000007</v>
      </c>
      <c r="F87" s="2">
        <v>75.240000000000009</v>
      </c>
      <c r="G87" s="2">
        <v>66.180000000000007</v>
      </c>
      <c r="H87" s="2">
        <v>66.180000000000007</v>
      </c>
      <c r="I87" s="2">
        <v>66.97</v>
      </c>
      <c r="J87" s="2">
        <v>66.97</v>
      </c>
      <c r="K87" s="2">
        <v>67.89</v>
      </c>
      <c r="L87" s="2">
        <v>67.89</v>
      </c>
      <c r="M87" s="2">
        <v>67.89</v>
      </c>
      <c r="N87" s="2">
        <v>66.97</v>
      </c>
      <c r="O87" s="2">
        <v>66.97</v>
      </c>
      <c r="P87" s="2">
        <v>67.89</v>
      </c>
      <c r="Q87" s="2">
        <v>67.89</v>
      </c>
      <c r="R87" s="2">
        <v>66.180000000000007</v>
      </c>
      <c r="S87" s="2">
        <v>76.230000000000018</v>
      </c>
      <c r="T87" s="2">
        <v>67.89</v>
      </c>
      <c r="U87" s="2">
        <v>68.97</v>
      </c>
      <c r="V87" s="2">
        <v>66.180000000000007</v>
      </c>
      <c r="W87" s="114" t="s">
        <v>7</v>
      </c>
    </row>
    <row r="88" spans="1:25" x14ac:dyDescent="0.5">
      <c r="A88" s="113" t="s">
        <v>333</v>
      </c>
      <c r="B88" s="5">
        <v>54.989999999999995</v>
      </c>
      <c r="C88">
        <v>54.989999999999995</v>
      </c>
      <c r="D88" s="2">
        <v>61.78</v>
      </c>
      <c r="E88" s="2">
        <v>54.989999999999995</v>
      </c>
      <c r="F88" s="2">
        <v>60.260000000000005</v>
      </c>
      <c r="G88" s="2">
        <v>54.989999999999995</v>
      </c>
      <c r="H88" s="2">
        <v>54.989999999999995</v>
      </c>
      <c r="I88" s="2">
        <v>54.010000000000005</v>
      </c>
      <c r="J88" s="2">
        <v>54.010000000000005</v>
      </c>
      <c r="K88" s="2">
        <v>55.440000000000005</v>
      </c>
      <c r="L88" s="2">
        <v>55.440000000000005</v>
      </c>
      <c r="M88" s="2">
        <v>55.440000000000005</v>
      </c>
      <c r="N88" s="2">
        <v>54.010000000000005</v>
      </c>
      <c r="O88" s="2">
        <v>54.010000000000005</v>
      </c>
      <c r="P88" s="2">
        <v>55.440000000000005</v>
      </c>
      <c r="Q88" s="2">
        <v>55.440000000000005</v>
      </c>
      <c r="R88" s="2">
        <v>54.989999999999995</v>
      </c>
      <c r="S88" s="2">
        <v>61.78</v>
      </c>
      <c r="T88" s="2">
        <v>55.440000000000005</v>
      </c>
      <c r="U88" s="2">
        <v>57.11</v>
      </c>
      <c r="V88" s="2">
        <v>54.989999999999995</v>
      </c>
      <c r="W88" s="114" t="s">
        <v>7</v>
      </c>
    </row>
    <row r="89" spans="1:25" x14ac:dyDescent="0.5">
      <c r="A89" s="113" t="s">
        <v>212</v>
      </c>
      <c r="B89" s="5">
        <v>2.83</v>
      </c>
      <c r="C89">
        <v>2.83</v>
      </c>
      <c r="D89" s="2">
        <v>3.0200000000000005</v>
      </c>
      <c r="E89" s="2">
        <v>2.83</v>
      </c>
      <c r="F89" s="2">
        <v>2.8800000000000003</v>
      </c>
      <c r="G89" s="2">
        <v>2.83</v>
      </c>
      <c r="H89" s="2">
        <v>2.83</v>
      </c>
      <c r="I89" s="2">
        <v>2.6599999999999997</v>
      </c>
      <c r="J89" s="2">
        <v>2.6599999999999997</v>
      </c>
      <c r="K89" s="2">
        <v>2.81</v>
      </c>
      <c r="L89" s="2">
        <v>2.81</v>
      </c>
      <c r="M89" s="2">
        <v>2.81</v>
      </c>
      <c r="N89" s="2">
        <v>2.6599999999999997</v>
      </c>
      <c r="O89" s="2">
        <v>2.6599999999999997</v>
      </c>
      <c r="P89" s="2">
        <v>2.69</v>
      </c>
      <c r="Q89" s="2">
        <v>2.81</v>
      </c>
      <c r="R89" s="2">
        <v>2.83</v>
      </c>
      <c r="S89" s="2">
        <v>3.0200000000000005</v>
      </c>
      <c r="T89" s="2">
        <v>2.81</v>
      </c>
      <c r="U89" s="2">
        <v>3.0000000000000004</v>
      </c>
      <c r="V89" s="2">
        <v>2.83</v>
      </c>
      <c r="W89" s="114" t="str">
        <f t="shared" ref="W89:W120" si="1">TRIM(RIGHT(A89,LEN(A89)-FIND("~",SUBSTITUTE(A89,",","~",LEN(A89)-LEN(SUBSTITUTE(A89,",",""))))))</f>
        <v>1:35+</v>
      </c>
    </row>
    <row r="90" spans="1:25" x14ac:dyDescent="0.5">
      <c r="A90" s="113" t="s">
        <v>213</v>
      </c>
      <c r="B90" s="5">
        <v>2.95</v>
      </c>
      <c r="C90">
        <v>2.95</v>
      </c>
      <c r="D90" s="2">
        <v>3.16</v>
      </c>
      <c r="E90" s="2">
        <v>2.95</v>
      </c>
      <c r="F90" s="2">
        <v>3.01</v>
      </c>
      <c r="G90" s="2">
        <v>2.95</v>
      </c>
      <c r="H90" s="2">
        <v>2.95</v>
      </c>
      <c r="I90" s="2">
        <v>2.78</v>
      </c>
      <c r="J90" s="2">
        <v>2.78</v>
      </c>
      <c r="K90" s="2">
        <v>2.93</v>
      </c>
      <c r="L90" s="2">
        <v>2.93</v>
      </c>
      <c r="M90" s="2">
        <v>2.93</v>
      </c>
      <c r="N90" s="2">
        <v>2.78</v>
      </c>
      <c r="O90" s="2">
        <v>2.78</v>
      </c>
      <c r="P90" s="2">
        <v>2.82</v>
      </c>
      <c r="Q90" s="2">
        <v>2.93</v>
      </c>
      <c r="R90" s="2">
        <v>2.95</v>
      </c>
      <c r="S90" s="2">
        <v>3.16</v>
      </c>
      <c r="T90" s="2">
        <v>2.93</v>
      </c>
      <c r="U90" s="2">
        <v>3.1300000000000003</v>
      </c>
      <c r="V90" s="2">
        <v>2.95</v>
      </c>
      <c r="W90" s="114" t="str">
        <f t="shared" si="1"/>
        <v>1:30-34</v>
      </c>
    </row>
    <row r="91" spans="1:25" x14ac:dyDescent="0.5">
      <c r="A91" s="113" t="s">
        <v>214</v>
      </c>
      <c r="B91" s="5">
        <v>3.2200000000000006</v>
      </c>
      <c r="C91">
        <v>3.2200000000000006</v>
      </c>
      <c r="D91" s="2">
        <v>3.4800000000000004</v>
      </c>
      <c r="E91" s="2">
        <v>3.2200000000000006</v>
      </c>
      <c r="F91" s="2">
        <v>3.3300000000000005</v>
      </c>
      <c r="G91" s="2">
        <v>3.2200000000000006</v>
      </c>
      <c r="H91" s="2">
        <v>3.2200000000000006</v>
      </c>
      <c r="I91" s="2">
        <v>3.0700000000000003</v>
      </c>
      <c r="J91" s="2">
        <v>3.0700000000000003</v>
      </c>
      <c r="K91" s="2">
        <v>3.22</v>
      </c>
      <c r="L91" s="2">
        <v>3.22</v>
      </c>
      <c r="M91" s="2">
        <v>3.22</v>
      </c>
      <c r="N91" s="2">
        <v>3.0700000000000003</v>
      </c>
      <c r="O91" s="2">
        <v>3.0700000000000003</v>
      </c>
      <c r="P91" s="2">
        <v>3.1</v>
      </c>
      <c r="Q91" s="2">
        <v>3.22</v>
      </c>
      <c r="R91" s="2">
        <v>3.2200000000000006</v>
      </c>
      <c r="S91" s="2">
        <v>3.4800000000000004</v>
      </c>
      <c r="T91" s="2">
        <v>3.22</v>
      </c>
      <c r="U91" s="2">
        <v>3.41</v>
      </c>
      <c r="V91" s="2">
        <v>3.2200000000000006</v>
      </c>
      <c r="W91" s="114" t="str">
        <f t="shared" si="1"/>
        <v>1:25-29</v>
      </c>
    </row>
    <row r="92" spans="1:25" x14ac:dyDescent="0.5">
      <c r="A92" s="113" t="s">
        <v>215</v>
      </c>
      <c r="B92" s="5">
        <v>3.6100000000000003</v>
      </c>
      <c r="C92">
        <v>3.6100000000000003</v>
      </c>
      <c r="D92" s="2">
        <v>3.92</v>
      </c>
      <c r="E92" s="2">
        <v>3.6100000000000003</v>
      </c>
      <c r="F92" s="2">
        <v>3.7700000000000005</v>
      </c>
      <c r="G92" s="2">
        <v>3.6100000000000003</v>
      </c>
      <c r="H92" s="2">
        <v>3.6100000000000003</v>
      </c>
      <c r="I92" s="2">
        <v>3.4800000000000004</v>
      </c>
      <c r="J92" s="2">
        <v>3.4800000000000004</v>
      </c>
      <c r="K92" s="2">
        <v>3.6300000000000003</v>
      </c>
      <c r="L92" s="2">
        <v>3.6300000000000003</v>
      </c>
      <c r="M92" s="2">
        <v>3.6300000000000003</v>
      </c>
      <c r="N92" s="2">
        <v>3.4800000000000004</v>
      </c>
      <c r="O92" s="2">
        <v>3.4800000000000004</v>
      </c>
      <c r="P92" s="2">
        <v>3.5100000000000002</v>
      </c>
      <c r="Q92" s="2">
        <v>3.6300000000000003</v>
      </c>
      <c r="R92" s="2">
        <v>3.6100000000000003</v>
      </c>
      <c r="S92" s="2">
        <v>3.92</v>
      </c>
      <c r="T92" s="2">
        <v>3.6300000000000003</v>
      </c>
      <c r="U92" s="2">
        <v>3.8200000000000003</v>
      </c>
      <c r="V92" s="2">
        <v>3.6100000000000003</v>
      </c>
      <c r="W92" s="114" t="str">
        <f t="shared" si="1"/>
        <v>1:20-24</v>
      </c>
    </row>
    <row r="93" spans="1:25" x14ac:dyDescent="0.5">
      <c r="A93" s="113" t="s">
        <v>216</v>
      </c>
      <c r="B93" s="5">
        <v>4.2</v>
      </c>
      <c r="C93">
        <v>4.2</v>
      </c>
      <c r="D93" s="2">
        <v>4.6300000000000008</v>
      </c>
      <c r="E93" s="2">
        <v>4.2</v>
      </c>
      <c r="F93" s="2">
        <v>4.4800000000000004</v>
      </c>
      <c r="G93" s="2">
        <v>4.2</v>
      </c>
      <c r="H93" s="2">
        <v>4.2</v>
      </c>
      <c r="I93" s="2">
        <v>4.09</v>
      </c>
      <c r="J93" s="2">
        <v>4.09</v>
      </c>
      <c r="K93" s="2">
        <v>4.24</v>
      </c>
      <c r="L93" s="2">
        <v>4.24</v>
      </c>
      <c r="M93" s="2">
        <v>4.24</v>
      </c>
      <c r="N93" s="2">
        <v>4.09</v>
      </c>
      <c r="O93" s="2">
        <v>4.09</v>
      </c>
      <c r="P93" s="2">
        <v>4.13</v>
      </c>
      <c r="Q93" s="2">
        <v>4.24</v>
      </c>
      <c r="R93" s="2">
        <v>4.2</v>
      </c>
      <c r="S93" s="2">
        <v>4.6300000000000008</v>
      </c>
      <c r="T93" s="2">
        <v>4.24</v>
      </c>
      <c r="U93" s="2">
        <v>4.4300000000000006</v>
      </c>
      <c r="V93" s="2">
        <v>4.2</v>
      </c>
      <c r="W93" s="114" t="str">
        <f t="shared" si="1"/>
        <v>1:15-19</v>
      </c>
    </row>
    <row r="94" spans="1:25" x14ac:dyDescent="0.5">
      <c r="A94" s="113" t="s">
        <v>217</v>
      </c>
      <c r="B94" s="5">
        <v>5.330000000000001</v>
      </c>
      <c r="C94">
        <v>5.330000000000001</v>
      </c>
      <c r="D94" s="2">
        <v>5.94</v>
      </c>
      <c r="E94" s="2">
        <v>5.330000000000001</v>
      </c>
      <c r="F94" s="2">
        <v>5.8000000000000007</v>
      </c>
      <c r="G94" s="2">
        <v>5.330000000000001</v>
      </c>
      <c r="H94" s="2">
        <v>5.330000000000001</v>
      </c>
      <c r="I94" s="2">
        <v>5.2600000000000007</v>
      </c>
      <c r="J94" s="2">
        <v>5.2600000000000007</v>
      </c>
      <c r="K94" s="2">
        <v>5.410000000000001</v>
      </c>
      <c r="L94" s="2">
        <v>5.410000000000001</v>
      </c>
      <c r="M94" s="2">
        <v>5.410000000000001</v>
      </c>
      <c r="N94" s="2">
        <v>5.2600000000000007</v>
      </c>
      <c r="O94" s="2">
        <v>5.2600000000000007</v>
      </c>
      <c r="P94" s="2">
        <v>5.3000000000000007</v>
      </c>
      <c r="Q94" s="2">
        <v>5.410000000000001</v>
      </c>
      <c r="R94" s="2">
        <v>5.330000000000001</v>
      </c>
      <c r="S94" s="2">
        <v>5.94</v>
      </c>
      <c r="T94" s="2">
        <v>5.410000000000001</v>
      </c>
      <c r="U94" s="2">
        <v>5.6000000000000005</v>
      </c>
      <c r="V94" s="2">
        <v>5.330000000000001</v>
      </c>
      <c r="W94" s="114" t="str">
        <f t="shared" si="1"/>
        <v>1:10-14</v>
      </c>
    </row>
    <row r="95" spans="1:25" x14ac:dyDescent="0.5">
      <c r="A95" s="113" t="s">
        <v>218</v>
      </c>
      <c r="B95" s="5">
        <v>6.580000000000001</v>
      </c>
      <c r="C95">
        <v>6.580000000000001</v>
      </c>
      <c r="D95" s="2">
        <v>7.39</v>
      </c>
      <c r="E95" s="2">
        <v>6.580000000000001</v>
      </c>
      <c r="F95" s="2">
        <v>7.2400000000000011</v>
      </c>
      <c r="G95" s="2">
        <v>6.580000000000001</v>
      </c>
      <c r="H95" s="2">
        <v>6.580000000000001</v>
      </c>
      <c r="I95" s="2">
        <v>6.5699999999999994</v>
      </c>
      <c r="J95" s="2">
        <v>6.5699999999999994</v>
      </c>
      <c r="K95" s="2">
        <v>6.7200000000000006</v>
      </c>
      <c r="L95" s="2">
        <v>6.7200000000000006</v>
      </c>
      <c r="M95" s="2">
        <v>6.7200000000000006</v>
      </c>
      <c r="N95" s="2">
        <v>6.5699999999999994</v>
      </c>
      <c r="O95" s="2">
        <v>6.5699999999999994</v>
      </c>
      <c r="P95" s="2">
        <v>6.6000000000000005</v>
      </c>
      <c r="Q95" s="2">
        <v>6.7200000000000006</v>
      </c>
      <c r="R95" s="2">
        <v>6.580000000000001</v>
      </c>
      <c r="S95" s="2">
        <v>7.39</v>
      </c>
      <c r="T95" s="2">
        <v>6.7200000000000006</v>
      </c>
      <c r="U95" s="2">
        <v>6.91</v>
      </c>
      <c r="V95" s="2">
        <v>6.580000000000001</v>
      </c>
      <c r="W95" s="114" t="str">
        <f t="shared" si="1"/>
        <v>1:9</v>
      </c>
    </row>
    <row r="96" spans="1:25" x14ac:dyDescent="0.5">
      <c r="A96" s="113" t="s">
        <v>219</v>
      </c>
      <c r="B96" s="5">
        <v>7.23</v>
      </c>
      <c r="C96">
        <v>7.23</v>
      </c>
      <c r="D96" s="2">
        <v>8.14</v>
      </c>
      <c r="E96" s="2">
        <v>7.23</v>
      </c>
      <c r="F96" s="2">
        <v>7.99</v>
      </c>
      <c r="G96" s="2">
        <v>7.23</v>
      </c>
      <c r="H96" s="2">
        <v>7.23</v>
      </c>
      <c r="I96" s="2">
        <v>7.2299999999999995</v>
      </c>
      <c r="J96" s="2">
        <v>7.2299999999999995</v>
      </c>
      <c r="K96" s="2">
        <v>7.38</v>
      </c>
      <c r="L96" s="2">
        <v>7.38</v>
      </c>
      <c r="M96" s="2">
        <v>7.38</v>
      </c>
      <c r="N96" s="2">
        <v>7.2299999999999995</v>
      </c>
      <c r="O96" s="2">
        <v>7.2299999999999995</v>
      </c>
      <c r="P96" s="2">
        <v>7.2600000000000007</v>
      </c>
      <c r="Q96" s="2">
        <v>7.38</v>
      </c>
      <c r="R96" s="2">
        <v>7.23</v>
      </c>
      <c r="S96" s="2">
        <v>8.14</v>
      </c>
      <c r="T96" s="2">
        <v>7.38</v>
      </c>
      <c r="U96" s="2">
        <v>7.57</v>
      </c>
      <c r="V96" s="2">
        <v>7.23</v>
      </c>
      <c r="W96" s="114" t="str">
        <f t="shared" si="1"/>
        <v>1:8</v>
      </c>
    </row>
    <row r="97" spans="1:23" x14ac:dyDescent="0.5">
      <c r="A97" s="113" t="s">
        <v>220</v>
      </c>
      <c r="B97" s="5">
        <v>8.0200000000000014</v>
      </c>
      <c r="C97">
        <v>8.0200000000000014</v>
      </c>
      <c r="D97" s="2">
        <v>9.09</v>
      </c>
      <c r="E97" s="2">
        <v>8.0200000000000014</v>
      </c>
      <c r="F97" s="2">
        <v>8.9400000000000013</v>
      </c>
      <c r="G97" s="2">
        <v>8.0200000000000014</v>
      </c>
      <c r="H97" s="2">
        <v>8.0200000000000014</v>
      </c>
      <c r="I97" s="2">
        <v>8.08</v>
      </c>
      <c r="J97" s="2">
        <v>8.08</v>
      </c>
      <c r="K97" s="2">
        <v>8.23</v>
      </c>
      <c r="L97" s="2">
        <v>8.23</v>
      </c>
      <c r="M97" s="2">
        <v>8.23</v>
      </c>
      <c r="N97" s="2">
        <v>8.08</v>
      </c>
      <c r="O97" s="2">
        <v>8.08</v>
      </c>
      <c r="P97" s="2">
        <v>8.1100000000000012</v>
      </c>
      <c r="Q97" s="2">
        <v>8.23</v>
      </c>
      <c r="R97" s="2">
        <v>8.0200000000000014</v>
      </c>
      <c r="S97" s="2">
        <v>9.09</v>
      </c>
      <c r="T97" s="2">
        <v>8.23</v>
      </c>
      <c r="U97" s="2">
        <v>8.4200000000000017</v>
      </c>
      <c r="V97" s="2">
        <v>8.0200000000000014</v>
      </c>
      <c r="W97" s="114" t="str">
        <f t="shared" si="1"/>
        <v>1:7</v>
      </c>
    </row>
    <row r="98" spans="1:23" x14ac:dyDescent="0.5">
      <c r="A98" s="113" t="s">
        <v>221</v>
      </c>
      <c r="B98" s="5">
        <v>9.1300000000000008</v>
      </c>
      <c r="C98">
        <v>9.1300000000000008</v>
      </c>
      <c r="D98" s="2">
        <v>10.36</v>
      </c>
      <c r="E98" s="2">
        <v>9.1300000000000008</v>
      </c>
      <c r="F98" s="2">
        <v>10.220000000000001</v>
      </c>
      <c r="G98" s="2">
        <v>9.1300000000000008</v>
      </c>
      <c r="H98" s="2">
        <v>9.1300000000000008</v>
      </c>
      <c r="I98" s="2">
        <v>9.2199999999999989</v>
      </c>
      <c r="J98" s="2">
        <v>9.2199999999999989</v>
      </c>
      <c r="K98" s="2">
        <v>9.36</v>
      </c>
      <c r="L98" s="2">
        <v>9.36</v>
      </c>
      <c r="M98" s="2">
        <v>9.36</v>
      </c>
      <c r="N98" s="2">
        <v>9.2199999999999989</v>
      </c>
      <c r="O98" s="2">
        <v>9.2199999999999989</v>
      </c>
      <c r="P98" s="2">
        <v>9.25</v>
      </c>
      <c r="Q98" s="2">
        <v>9.36</v>
      </c>
      <c r="R98" s="2">
        <v>9.1300000000000008</v>
      </c>
      <c r="S98" s="2">
        <v>10.36</v>
      </c>
      <c r="T98" s="2">
        <v>9.36</v>
      </c>
      <c r="U98" s="2">
        <v>9.56</v>
      </c>
      <c r="V98" s="2">
        <v>9.1300000000000008</v>
      </c>
      <c r="W98" s="114" t="str">
        <f t="shared" si="1"/>
        <v>1:6</v>
      </c>
    </row>
    <row r="99" spans="1:23" x14ac:dyDescent="0.5">
      <c r="A99" s="113" t="s">
        <v>222</v>
      </c>
      <c r="B99" s="5">
        <v>10.659999999999998</v>
      </c>
      <c r="C99">
        <v>10.659999999999998</v>
      </c>
      <c r="D99" s="2">
        <v>12.159999999999997</v>
      </c>
      <c r="E99" s="2">
        <v>10.659999999999998</v>
      </c>
      <c r="F99" s="2">
        <v>12.009999999999998</v>
      </c>
      <c r="G99" s="2">
        <v>10.659999999999998</v>
      </c>
      <c r="H99" s="2">
        <v>10.659999999999998</v>
      </c>
      <c r="I99" s="2">
        <v>10.81</v>
      </c>
      <c r="J99" s="2">
        <v>10.81</v>
      </c>
      <c r="K99" s="2">
        <v>10.95</v>
      </c>
      <c r="L99" s="2">
        <v>10.95</v>
      </c>
      <c r="M99" s="2">
        <v>10.95</v>
      </c>
      <c r="N99" s="2">
        <v>10.81</v>
      </c>
      <c r="O99" s="2">
        <v>10.81</v>
      </c>
      <c r="P99" s="2">
        <v>10.84</v>
      </c>
      <c r="Q99" s="2">
        <v>10.95</v>
      </c>
      <c r="R99" s="2">
        <v>10.659999999999998</v>
      </c>
      <c r="S99" s="2">
        <v>12.159999999999997</v>
      </c>
      <c r="T99" s="2">
        <v>10.95</v>
      </c>
      <c r="U99" s="2">
        <v>11.15</v>
      </c>
      <c r="V99" s="2">
        <v>10.659999999999998</v>
      </c>
      <c r="W99" s="114" t="str">
        <f t="shared" si="1"/>
        <v>1:5</v>
      </c>
    </row>
    <row r="100" spans="1:23" x14ac:dyDescent="0.5">
      <c r="A100" s="113" t="s">
        <v>223</v>
      </c>
      <c r="B100" s="5">
        <v>12.950000000000001</v>
      </c>
      <c r="C100">
        <v>12.950000000000001</v>
      </c>
      <c r="D100" s="2">
        <v>14.829999999999998</v>
      </c>
      <c r="E100" s="2">
        <v>12.950000000000001</v>
      </c>
      <c r="F100" s="2">
        <v>14.679999999999998</v>
      </c>
      <c r="G100" s="2">
        <v>12.950000000000001</v>
      </c>
      <c r="H100" s="2">
        <v>12.950000000000001</v>
      </c>
      <c r="I100" s="2">
        <v>13.219999999999999</v>
      </c>
      <c r="J100" s="2">
        <v>13.219999999999999</v>
      </c>
      <c r="K100" s="2">
        <v>13.36</v>
      </c>
      <c r="L100" s="2">
        <v>13.36</v>
      </c>
      <c r="M100" s="2">
        <v>13.36</v>
      </c>
      <c r="N100" s="2">
        <v>13.219999999999999</v>
      </c>
      <c r="O100" s="2">
        <v>13.219999999999999</v>
      </c>
      <c r="P100" s="2">
        <v>13.25</v>
      </c>
      <c r="Q100" s="2">
        <v>13.36</v>
      </c>
      <c r="R100" s="2">
        <v>12.950000000000001</v>
      </c>
      <c r="S100" s="2">
        <v>14.829999999999998</v>
      </c>
      <c r="T100" s="2">
        <v>13.36</v>
      </c>
      <c r="U100" s="2">
        <v>13.559999999999999</v>
      </c>
      <c r="V100" s="2">
        <v>12.950000000000001</v>
      </c>
      <c r="W100" s="114" t="str">
        <f t="shared" si="1"/>
        <v>1:4</v>
      </c>
    </row>
    <row r="101" spans="1:23" x14ac:dyDescent="0.5">
      <c r="A101" s="113" t="s">
        <v>224</v>
      </c>
      <c r="B101" s="5">
        <v>143.38</v>
      </c>
      <c r="C101">
        <v>143.38</v>
      </c>
      <c r="D101" s="2">
        <v>161.82</v>
      </c>
      <c r="E101" s="2">
        <v>143.38</v>
      </c>
      <c r="F101" s="2">
        <v>157.01000000000002</v>
      </c>
      <c r="G101" s="2">
        <v>143.38</v>
      </c>
      <c r="H101" s="2">
        <v>143.38</v>
      </c>
      <c r="I101" s="2">
        <v>139.01</v>
      </c>
      <c r="J101" s="2">
        <v>139.01</v>
      </c>
      <c r="K101" s="2">
        <v>143.39000000000001</v>
      </c>
      <c r="L101" s="2">
        <v>143.39000000000001</v>
      </c>
      <c r="M101" s="2">
        <v>143.39000000000001</v>
      </c>
      <c r="N101" s="2">
        <v>139.01</v>
      </c>
      <c r="O101" s="2">
        <v>139.01</v>
      </c>
      <c r="P101" s="2">
        <v>143.39000000000001</v>
      </c>
      <c r="Q101" s="2">
        <v>143.39000000000001</v>
      </c>
      <c r="R101" s="2">
        <v>143.38</v>
      </c>
      <c r="S101" s="2">
        <v>161.82</v>
      </c>
      <c r="T101" s="2">
        <v>143.39000000000001</v>
      </c>
      <c r="U101" s="2">
        <v>149.82999999999998</v>
      </c>
      <c r="V101" s="2">
        <v>143.38</v>
      </c>
      <c r="W101" s="114" t="str">
        <f t="shared" si="1"/>
        <v>1:1</v>
      </c>
    </row>
    <row r="102" spans="1:23" x14ac:dyDescent="0.5">
      <c r="A102" s="113" t="s">
        <v>225</v>
      </c>
      <c r="B102" s="5">
        <v>82.84</v>
      </c>
      <c r="C102">
        <v>82.84</v>
      </c>
      <c r="D102" s="2">
        <v>93.64</v>
      </c>
      <c r="E102" s="2">
        <v>82.84</v>
      </c>
      <c r="F102" s="2">
        <v>90.96</v>
      </c>
      <c r="G102" s="2">
        <v>82.84</v>
      </c>
      <c r="H102" s="2">
        <v>82.84</v>
      </c>
      <c r="I102" s="2">
        <v>80.53</v>
      </c>
      <c r="J102" s="2">
        <v>80.53</v>
      </c>
      <c r="K102" s="2">
        <v>82.97</v>
      </c>
      <c r="L102" s="2">
        <v>82.97</v>
      </c>
      <c r="M102" s="2">
        <v>82.97</v>
      </c>
      <c r="N102" s="2">
        <v>80.53</v>
      </c>
      <c r="O102" s="2">
        <v>80.53</v>
      </c>
      <c r="P102" s="2">
        <v>82.97</v>
      </c>
      <c r="Q102" s="2">
        <v>82.97</v>
      </c>
      <c r="R102" s="2">
        <v>82.84</v>
      </c>
      <c r="S102" s="2">
        <v>93.64</v>
      </c>
      <c r="T102" s="2">
        <v>82.97</v>
      </c>
      <c r="U102" s="2">
        <v>86.56</v>
      </c>
      <c r="V102" s="2">
        <v>82.84</v>
      </c>
      <c r="W102" s="114" t="str">
        <f t="shared" si="1"/>
        <v>1:2</v>
      </c>
    </row>
    <row r="103" spans="1:23" x14ac:dyDescent="0.5">
      <c r="A103" s="113" t="s">
        <v>226</v>
      </c>
      <c r="B103" s="5">
        <v>61.53</v>
      </c>
      <c r="C103">
        <v>61.53</v>
      </c>
      <c r="D103" s="2">
        <v>69.599999999999994</v>
      </c>
      <c r="E103" s="2">
        <v>61.53</v>
      </c>
      <c r="F103" s="2">
        <v>67.290000000000006</v>
      </c>
      <c r="G103" s="2">
        <v>61.53</v>
      </c>
      <c r="H103" s="2">
        <v>61.53</v>
      </c>
      <c r="I103" s="2">
        <v>59.57</v>
      </c>
      <c r="J103" s="2">
        <v>59.57</v>
      </c>
      <c r="K103" s="2">
        <v>61.67</v>
      </c>
      <c r="L103" s="2">
        <v>61.67</v>
      </c>
      <c r="M103" s="2">
        <v>61.67</v>
      </c>
      <c r="N103" s="2">
        <v>59.57</v>
      </c>
      <c r="O103" s="2">
        <v>59.57</v>
      </c>
      <c r="P103" s="2">
        <v>61.67</v>
      </c>
      <c r="Q103" s="2">
        <v>61.67</v>
      </c>
      <c r="R103" s="2">
        <v>61.53</v>
      </c>
      <c r="S103" s="2">
        <v>69.599999999999994</v>
      </c>
      <c r="T103" s="2">
        <v>61.67</v>
      </c>
      <c r="U103" s="2">
        <v>64.3</v>
      </c>
      <c r="V103" s="2">
        <v>61.53</v>
      </c>
      <c r="W103" s="114" t="str">
        <f t="shared" si="1"/>
        <v>1:3</v>
      </c>
    </row>
    <row r="104" spans="1:23" x14ac:dyDescent="0.5">
      <c r="A104" s="113" t="s">
        <v>227</v>
      </c>
      <c r="B104" s="5">
        <v>106.01</v>
      </c>
      <c r="C104">
        <v>106.01</v>
      </c>
      <c r="D104" s="2">
        <v>119.55999999999999</v>
      </c>
      <c r="E104" s="2">
        <v>106.01</v>
      </c>
      <c r="F104" s="2">
        <v>115.59000000000002</v>
      </c>
      <c r="G104" s="2">
        <v>106.01</v>
      </c>
      <c r="H104" s="2">
        <v>106.01</v>
      </c>
      <c r="I104" s="2">
        <v>102.34</v>
      </c>
      <c r="J104" s="2">
        <v>102.34</v>
      </c>
      <c r="K104" s="2">
        <v>105.97000000000001</v>
      </c>
      <c r="L104" s="2">
        <v>105.97000000000001</v>
      </c>
      <c r="M104" s="2">
        <v>105.97000000000001</v>
      </c>
      <c r="N104" s="2">
        <v>102.34</v>
      </c>
      <c r="O104" s="2">
        <v>102.34</v>
      </c>
      <c r="P104" s="2">
        <v>105.97000000000001</v>
      </c>
      <c r="Q104" s="2">
        <v>105.97000000000001</v>
      </c>
      <c r="R104" s="2">
        <v>106.01</v>
      </c>
      <c r="S104" s="2">
        <v>119.55999999999999</v>
      </c>
      <c r="T104" s="2">
        <v>105.97000000000001</v>
      </c>
      <c r="U104" s="2">
        <v>110.69</v>
      </c>
      <c r="V104" s="2">
        <v>106.01</v>
      </c>
      <c r="W104" s="114" t="str">
        <f t="shared" si="1"/>
        <v>1:1</v>
      </c>
    </row>
    <row r="105" spans="1:23" x14ac:dyDescent="0.5">
      <c r="A105" s="113" t="s">
        <v>228</v>
      </c>
      <c r="B105" s="5">
        <v>60.86</v>
      </c>
      <c r="C105">
        <v>60.86</v>
      </c>
      <c r="D105" s="2">
        <v>68.709999999999994</v>
      </c>
      <c r="E105" s="2">
        <v>60.86</v>
      </c>
      <c r="F105" s="2">
        <v>66.5</v>
      </c>
      <c r="G105" s="2">
        <v>60.86</v>
      </c>
      <c r="H105" s="2">
        <v>60.86</v>
      </c>
      <c r="I105" s="2">
        <v>58.87</v>
      </c>
      <c r="J105" s="2">
        <v>58.87</v>
      </c>
      <c r="K105" s="2">
        <v>60.9</v>
      </c>
      <c r="L105" s="2">
        <v>60.9</v>
      </c>
      <c r="M105" s="2">
        <v>60.9</v>
      </c>
      <c r="N105" s="2">
        <v>58.87</v>
      </c>
      <c r="O105" s="2">
        <v>58.87</v>
      </c>
      <c r="P105" s="2">
        <v>60.9</v>
      </c>
      <c r="Q105" s="2">
        <v>60.9</v>
      </c>
      <c r="R105" s="2">
        <v>60.86</v>
      </c>
      <c r="S105" s="2">
        <v>68.709999999999994</v>
      </c>
      <c r="T105" s="2">
        <v>60.9</v>
      </c>
      <c r="U105" s="2">
        <v>63.56</v>
      </c>
      <c r="V105" s="2">
        <v>60.86</v>
      </c>
      <c r="W105" s="114" t="str">
        <f t="shared" si="1"/>
        <v>1:2</v>
      </c>
    </row>
    <row r="106" spans="1:23" x14ac:dyDescent="0.5">
      <c r="A106" s="113" t="s">
        <v>229</v>
      </c>
      <c r="B106" s="5">
        <v>46.07</v>
      </c>
      <c r="C106">
        <v>46.07</v>
      </c>
      <c r="D106" s="2">
        <v>51.82</v>
      </c>
      <c r="E106" s="2">
        <v>46.07</v>
      </c>
      <c r="F106" s="2">
        <v>50.18</v>
      </c>
      <c r="G106" s="2">
        <v>46.07</v>
      </c>
      <c r="H106" s="2">
        <v>46.07</v>
      </c>
      <c r="I106" s="2">
        <v>44.43</v>
      </c>
      <c r="J106" s="2">
        <v>44.43</v>
      </c>
      <c r="K106" s="2">
        <v>45.93</v>
      </c>
      <c r="L106" s="2">
        <v>45.93</v>
      </c>
      <c r="M106" s="2">
        <v>45.93</v>
      </c>
      <c r="N106" s="2">
        <v>44.43</v>
      </c>
      <c r="O106" s="2">
        <v>44.43</v>
      </c>
      <c r="P106" s="2">
        <v>45.93</v>
      </c>
      <c r="Q106" s="2">
        <v>45.93</v>
      </c>
      <c r="R106" s="2">
        <v>46.07</v>
      </c>
      <c r="S106" s="2">
        <v>51.82</v>
      </c>
      <c r="T106" s="2">
        <v>45.93</v>
      </c>
      <c r="U106" s="2">
        <v>48.11</v>
      </c>
      <c r="V106" s="2">
        <v>46.07</v>
      </c>
      <c r="W106" s="114" t="str">
        <f t="shared" si="1"/>
        <v>1:3</v>
      </c>
    </row>
    <row r="107" spans="1:23" x14ac:dyDescent="0.5">
      <c r="A107" s="113" t="s">
        <v>230</v>
      </c>
      <c r="B107" s="5">
        <v>145.20000000000002</v>
      </c>
      <c r="C107">
        <v>145.20000000000002</v>
      </c>
      <c r="D107" s="2">
        <v>163.81</v>
      </c>
      <c r="E107" s="2">
        <v>145.20000000000002</v>
      </c>
      <c r="F107" s="2">
        <v>158.95000000000002</v>
      </c>
      <c r="G107" s="2">
        <v>145.20000000000002</v>
      </c>
      <c r="H107" s="2">
        <v>145.20000000000002</v>
      </c>
      <c r="I107" s="2">
        <v>140.82</v>
      </c>
      <c r="J107" s="2">
        <v>140.82</v>
      </c>
      <c r="K107" s="2">
        <v>145.24</v>
      </c>
      <c r="L107" s="2">
        <v>145.24</v>
      </c>
      <c r="M107" s="2">
        <v>145.24</v>
      </c>
      <c r="N107" s="2">
        <v>140.82</v>
      </c>
      <c r="O107" s="2">
        <v>140.82</v>
      </c>
      <c r="P107" s="2">
        <v>145.24</v>
      </c>
      <c r="Q107" s="2">
        <v>145.24</v>
      </c>
      <c r="R107" s="2">
        <v>145.20000000000002</v>
      </c>
      <c r="S107" s="2">
        <v>163.81</v>
      </c>
      <c r="T107" s="2">
        <v>145.24</v>
      </c>
      <c r="U107" s="2">
        <v>151.75</v>
      </c>
      <c r="V107" s="2">
        <v>145.20000000000002</v>
      </c>
      <c r="W107" s="114" t="str">
        <f t="shared" si="1"/>
        <v>1:1</v>
      </c>
    </row>
    <row r="108" spans="1:23" x14ac:dyDescent="0.5">
      <c r="A108" s="113" t="s">
        <v>231</v>
      </c>
      <c r="B108" s="5">
        <v>83.89</v>
      </c>
      <c r="C108">
        <v>83.89</v>
      </c>
      <c r="D108" s="2">
        <v>94.79</v>
      </c>
      <c r="E108" s="2">
        <v>83.89</v>
      </c>
      <c r="F108" s="2">
        <v>92.09</v>
      </c>
      <c r="G108" s="2">
        <v>83.89</v>
      </c>
      <c r="H108" s="2">
        <v>83.89</v>
      </c>
      <c r="I108" s="2">
        <v>81.58</v>
      </c>
      <c r="J108" s="2">
        <v>81.58</v>
      </c>
      <c r="K108" s="2">
        <v>84.05</v>
      </c>
      <c r="L108" s="2">
        <v>84.05</v>
      </c>
      <c r="M108" s="2">
        <v>84.05</v>
      </c>
      <c r="N108" s="2">
        <v>81.58</v>
      </c>
      <c r="O108" s="2">
        <v>81.58</v>
      </c>
      <c r="P108" s="2">
        <v>84.05</v>
      </c>
      <c r="Q108" s="2">
        <v>84.05</v>
      </c>
      <c r="R108" s="2">
        <v>83.89</v>
      </c>
      <c r="S108" s="2">
        <v>94.79</v>
      </c>
      <c r="T108" s="2">
        <v>84.05</v>
      </c>
      <c r="U108" s="2">
        <v>87.68</v>
      </c>
      <c r="V108" s="2">
        <v>83.89</v>
      </c>
      <c r="W108" s="114" t="str">
        <f t="shared" si="1"/>
        <v>1:2</v>
      </c>
    </row>
    <row r="109" spans="1:23" x14ac:dyDescent="0.5">
      <c r="A109" s="113" t="s">
        <v>232</v>
      </c>
      <c r="B109" s="5">
        <v>62.31</v>
      </c>
      <c r="C109">
        <v>62.31</v>
      </c>
      <c r="D109" s="2">
        <v>70.459999999999994</v>
      </c>
      <c r="E109" s="2">
        <v>62.31</v>
      </c>
      <c r="F109" s="2">
        <v>68.12</v>
      </c>
      <c r="G109" s="2">
        <v>62.31</v>
      </c>
      <c r="H109" s="2">
        <v>62.31</v>
      </c>
      <c r="I109" s="2">
        <v>60.35</v>
      </c>
      <c r="J109" s="2">
        <v>60.35</v>
      </c>
      <c r="K109" s="2">
        <v>62.47</v>
      </c>
      <c r="L109" s="2">
        <v>62.47</v>
      </c>
      <c r="M109" s="2">
        <v>62.47</v>
      </c>
      <c r="N109" s="2">
        <v>60.35</v>
      </c>
      <c r="O109" s="2">
        <v>60.35</v>
      </c>
      <c r="P109" s="2">
        <v>62.47</v>
      </c>
      <c r="Q109" s="2">
        <v>62.47</v>
      </c>
      <c r="R109" s="2">
        <v>62.31</v>
      </c>
      <c r="S109" s="2">
        <v>70.459999999999994</v>
      </c>
      <c r="T109" s="2">
        <v>62.47</v>
      </c>
      <c r="U109" s="2">
        <v>65.12</v>
      </c>
      <c r="V109" s="2">
        <v>62.31</v>
      </c>
      <c r="W109" s="114" t="str">
        <f t="shared" si="1"/>
        <v>1:3</v>
      </c>
    </row>
    <row r="110" spans="1:23" x14ac:dyDescent="0.5">
      <c r="A110" s="113" t="s">
        <v>233</v>
      </c>
      <c r="B110" s="5">
        <v>74.5</v>
      </c>
      <c r="C110">
        <v>74.5</v>
      </c>
      <c r="D110" s="2">
        <v>82.33</v>
      </c>
      <c r="E110" s="2">
        <v>74.5</v>
      </c>
      <c r="F110" s="2">
        <v>79.13000000000001</v>
      </c>
      <c r="G110" s="2">
        <v>74.5</v>
      </c>
      <c r="H110" s="2">
        <v>74.5</v>
      </c>
      <c r="I110" s="2">
        <v>70.61</v>
      </c>
      <c r="J110" s="2">
        <v>70.61</v>
      </c>
      <c r="K110" s="2">
        <v>73.58</v>
      </c>
      <c r="L110" s="2">
        <v>73.58</v>
      </c>
      <c r="M110" s="2">
        <v>73.58</v>
      </c>
      <c r="N110" s="2">
        <v>70.61</v>
      </c>
      <c r="O110" s="2">
        <v>70.61</v>
      </c>
      <c r="P110" s="2">
        <v>73.58</v>
      </c>
      <c r="Q110" s="2">
        <v>73.58</v>
      </c>
      <c r="R110" s="2">
        <v>74.5</v>
      </c>
      <c r="S110" s="2">
        <v>82.33</v>
      </c>
      <c r="T110" s="2">
        <v>73.58</v>
      </c>
      <c r="U110" s="2">
        <v>77.52</v>
      </c>
      <c r="V110" s="2">
        <v>74.5</v>
      </c>
      <c r="W110" s="114" t="str">
        <f t="shared" si="1"/>
        <v>1:1</v>
      </c>
    </row>
    <row r="111" spans="1:23" x14ac:dyDescent="0.5">
      <c r="A111" s="113" t="s">
        <v>234</v>
      </c>
      <c r="B111" s="5">
        <v>42.77</v>
      </c>
      <c r="C111">
        <v>42.77</v>
      </c>
      <c r="D111" s="2">
        <v>47.31</v>
      </c>
      <c r="E111" s="2">
        <v>42.77</v>
      </c>
      <c r="F111" s="2">
        <v>45.52</v>
      </c>
      <c r="G111" s="2">
        <v>42.77</v>
      </c>
      <c r="H111" s="2">
        <v>42.77</v>
      </c>
      <c r="I111" s="2">
        <v>40.61</v>
      </c>
      <c r="J111" s="2">
        <v>40.61</v>
      </c>
      <c r="K111" s="2">
        <v>42.28</v>
      </c>
      <c r="L111" s="2">
        <v>42.28</v>
      </c>
      <c r="M111" s="2">
        <v>42.28</v>
      </c>
      <c r="N111" s="2">
        <v>40.61</v>
      </c>
      <c r="O111" s="2">
        <v>40.61</v>
      </c>
      <c r="P111" s="2">
        <v>42.28</v>
      </c>
      <c r="Q111" s="2">
        <v>42.28</v>
      </c>
      <c r="R111" s="2">
        <v>42.77</v>
      </c>
      <c r="S111" s="2">
        <v>47.31</v>
      </c>
      <c r="T111" s="2">
        <v>42.28</v>
      </c>
      <c r="U111" s="2">
        <v>44.51</v>
      </c>
      <c r="V111" s="2">
        <v>42.77</v>
      </c>
      <c r="W111" s="114" t="str">
        <f t="shared" si="1"/>
        <v>1:2</v>
      </c>
    </row>
    <row r="112" spans="1:23" x14ac:dyDescent="0.5">
      <c r="A112" s="113" t="s">
        <v>235</v>
      </c>
      <c r="B112" s="5">
        <v>32.380000000000003</v>
      </c>
      <c r="C112">
        <v>32.380000000000003</v>
      </c>
      <c r="D112" s="2">
        <v>35.69</v>
      </c>
      <c r="E112" s="2">
        <v>32.380000000000003</v>
      </c>
      <c r="F112" s="2">
        <v>34.35</v>
      </c>
      <c r="G112" s="2">
        <v>32.380000000000003</v>
      </c>
      <c r="H112" s="2">
        <v>32.380000000000003</v>
      </c>
      <c r="I112" s="2">
        <v>30.65</v>
      </c>
      <c r="J112" s="2">
        <v>30.65</v>
      </c>
      <c r="K112" s="2">
        <v>31.89</v>
      </c>
      <c r="L112" s="2">
        <v>31.89</v>
      </c>
      <c r="M112" s="2">
        <v>31.89</v>
      </c>
      <c r="N112" s="2">
        <v>30.65</v>
      </c>
      <c r="O112" s="2">
        <v>30.65</v>
      </c>
      <c r="P112" s="2">
        <v>31.89</v>
      </c>
      <c r="Q112" s="2">
        <v>31.89</v>
      </c>
      <c r="R112" s="2">
        <v>32.380000000000003</v>
      </c>
      <c r="S112" s="2">
        <v>35.69</v>
      </c>
      <c r="T112" s="2">
        <v>31.89</v>
      </c>
      <c r="U112" s="2">
        <v>33.69</v>
      </c>
      <c r="V112" s="2">
        <v>32.380000000000003</v>
      </c>
      <c r="W112" s="114" t="str">
        <f t="shared" si="1"/>
        <v>1:3</v>
      </c>
    </row>
    <row r="113" spans="1:23" x14ac:dyDescent="0.5">
      <c r="A113" s="113" t="s">
        <v>236</v>
      </c>
      <c r="B113" s="5">
        <v>74.5</v>
      </c>
      <c r="C113">
        <v>74.5</v>
      </c>
      <c r="D113" s="2">
        <v>82.33</v>
      </c>
      <c r="E113" s="2">
        <v>74.5</v>
      </c>
      <c r="F113" s="2">
        <v>79.13000000000001</v>
      </c>
      <c r="G113" s="2">
        <v>74.5</v>
      </c>
      <c r="H113" s="2">
        <v>74.5</v>
      </c>
      <c r="I113" s="2">
        <v>70.61</v>
      </c>
      <c r="J113" s="2">
        <v>70.61</v>
      </c>
      <c r="K113" s="2">
        <v>73.58</v>
      </c>
      <c r="L113" s="2">
        <v>73.58</v>
      </c>
      <c r="M113" s="2">
        <v>73.58</v>
      </c>
      <c r="N113" s="2">
        <v>70.61</v>
      </c>
      <c r="O113" s="2">
        <v>70.61</v>
      </c>
      <c r="P113" s="2">
        <v>73.58</v>
      </c>
      <c r="Q113" s="2">
        <v>73.58</v>
      </c>
      <c r="R113" s="2">
        <v>74.5</v>
      </c>
      <c r="S113" s="2">
        <v>82.33</v>
      </c>
      <c r="T113" s="2">
        <v>73.58</v>
      </c>
      <c r="U113" s="2">
        <v>77.52</v>
      </c>
      <c r="V113" s="2">
        <v>74.5</v>
      </c>
      <c r="W113" s="114" t="str">
        <f t="shared" si="1"/>
        <v>1:1</v>
      </c>
    </row>
    <row r="114" spans="1:23" x14ac:dyDescent="0.5">
      <c r="A114" s="113" t="s">
        <v>237</v>
      </c>
      <c r="B114" s="5">
        <v>42.77</v>
      </c>
      <c r="C114">
        <v>42.77</v>
      </c>
      <c r="D114" s="2">
        <v>47.31</v>
      </c>
      <c r="E114" s="2">
        <v>42.77</v>
      </c>
      <c r="F114" s="2">
        <v>45.52</v>
      </c>
      <c r="G114" s="2">
        <v>42.77</v>
      </c>
      <c r="H114" s="2">
        <v>42.77</v>
      </c>
      <c r="I114" s="2">
        <v>40.61</v>
      </c>
      <c r="J114" s="2">
        <v>40.61</v>
      </c>
      <c r="K114" s="2">
        <v>42.28</v>
      </c>
      <c r="L114" s="2">
        <v>42.28</v>
      </c>
      <c r="M114" s="2">
        <v>42.28</v>
      </c>
      <c r="N114" s="2">
        <v>40.61</v>
      </c>
      <c r="O114" s="2">
        <v>40.61</v>
      </c>
      <c r="P114" s="2">
        <v>42.28</v>
      </c>
      <c r="Q114" s="2">
        <v>42.28</v>
      </c>
      <c r="R114" s="2">
        <v>42.77</v>
      </c>
      <c r="S114" s="2">
        <v>47.31</v>
      </c>
      <c r="T114" s="2">
        <v>42.28</v>
      </c>
      <c r="U114" s="2">
        <v>44.51</v>
      </c>
      <c r="V114" s="2">
        <v>42.77</v>
      </c>
      <c r="W114" s="114" t="str">
        <f t="shared" si="1"/>
        <v>1:2</v>
      </c>
    </row>
    <row r="115" spans="1:23" x14ac:dyDescent="0.5">
      <c r="A115" s="113" t="s">
        <v>238</v>
      </c>
      <c r="B115" s="5">
        <v>32.380000000000003</v>
      </c>
      <c r="C115">
        <v>32.380000000000003</v>
      </c>
      <c r="D115" s="2">
        <v>35.69</v>
      </c>
      <c r="E115" s="2">
        <v>32.380000000000003</v>
      </c>
      <c r="F115" s="2">
        <v>34.35</v>
      </c>
      <c r="G115" s="2">
        <v>32.380000000000003</v>
      </c>
      <c r="H115" s="2">
        <v>32.380000000000003</v>
      </c>
      <c r="I115" s="2">
        <v>30.65</v>
      </c>
      <c r="J115" s="2">
        <v>30.65</v>
      </c>
      <c r="K115" s="2">
        <v>31.89</v>
      </c>
      <c r="L115" s="2">
        <v>31.89</v>
      </c>
      <c r="M115" s="2">
        <v>31.89</v>
      </c>
      <c r="N115" s="2">
        <v>30.65</v>
      </c>
      <c r="O115" s="2">
        <v>30.65</v>
      </c>
      <c r="P115" s="2">
        <v>31.89</v>
      </c>
      <c r="Q115" s="2">
        <v>31.89</v>
      </c>
      <c r="R115" s="2">
        <v>32.380000000000003</v>
      </c>
      <c r="S115" s="2">
        <v>35.69</v>
      </c>
      <c r="T115" s="2">
        <v>31.89</v>
      </c>
      <c r="U115" s="2">
        <v>33.69</v>
      </c>
      <c r="V115" s="2">
        <v>32.380000000000003</v>
      </c>
      <c r="W115" s="114" t="str">
        <f t="shared" si="1"/>
        <v>1:3</v>
      </c>
    </row>
    <row r="116" spans="1:23" x14ac:dyDescent="0.5">
      <c r="A116" s="113" t="s">
        <v>239</v>
      </c>
      <c r="B116" s="5">
        <v>71.349999999999994</v>
      </c>
      <c r="C116">
        <v>71.349999999999994</v>
      </c>
      <c r="D116" s="2">
        <v>78.14</v>
      </c>
      <c r="E116" s="2">
        <v>71.349999999999994</v>
      </c>
      <c r="F116" s="2">
        <v>74.820000000000007</v>
      </c>
      <c r="G116" s="2">
        <v>71.349999999999994</v>
      </c>
      <c r="H116" s="2">
        <v>71.349999999999994</v>
      </c>
      <c r="I116" s="2">
        <v>66.92</v>
      </c>
      <c r="J116" s="2">
        <v>66.92</v>
      </c>
      <c r="K116" s="2">
        <v>69.989999999999995</v>
      </c>
      <c r="L116" s="2">
        <v>69.989999999999995</v>
      </c>
      <c r="M116" s="2">
        <v>69.989999999999995</v>
      </c>
      <c r="N116" s="2">
        <v>66.92</v>
      </c>
      <c r="O116" s="2">
        <v>66.92</v>
      </c>
      <c r="P116" s="2">
        <v>69.989999999999995</v>
      </c>
      <c r="Q116" s="2">
        <v>69.989999999999995</v>
      </c>
      <c r="R116" s="2">
        <v>71.349999999999994</v>
      </c>
      <c r="S116" s="2">
        <v>78.14</v>
      </c>
      <c r="T116" s="2">
        <v>69.989999999999995</v>
      </c>
      <c r="U116" s="2">
        <v>74.17</v>
      </c>
      <c r="V116" s="2">
        <v>71.349999999999994</v>
      </c>
      <c r="W116" s="114" t="str">
        <f t="shared" si="1"/>
        <v>1:1</v>
      </c>
    </row>
    <row r="117" spans="1:23" x14ac:dyDescent="0.5">
      <c r="A117" s="113" t="s">
        <v>240</v>
      </c>
      <c r="B117" s="5">
        <v>41.11</v>
      </c>
      <c r="C117">
        <v>41.11</v>
      </c>
      <c r="D117" s="2">
        <v>44.88</v>
      </c>
      <c r="E117" s="2">
        <v>41.11</v>
      </c>
      <c r="F117" s="2">
        <v>43.01</v>
      </c>
      <c r="G117" s="2">
        <v>41.11</v>
      </c>
      <c r="H117" s="2">
        <v>41.11</v>
      </c>
      <c r="I117" s="2">
        <v>38.47</v>
      </c>
      <c r="J117" s="2">
        <v>38.47</v>
      </c>
      <c r="K117" s="2">
        <v>40.21</v>
      </c>
      <c r="L117" s="2">
        <v>40.21</v>
      </c>
      <c r="M117" s="2">
        <v>40.21</v>
      </c>
      <c r="N117" s="2">
        <v>38.47</v>
      </c>
      <c r="O117" s="2">
        <v>38.47</v>
      </c>
      <c r="P117" s="2">
        <v>40.21</v>
      </c>
      <c r="Q117" s="2">
        <v>40.21</v>
      </c>
      <c r="R117" s="2">
        <v>41.11</v>
      </c>
      <c r="S117" s="2">
        <v>44.88</v>
      </c>
      <c r="T117" s="2">
        <v>40.21</v>
      </c>
      <c r="U117" s="2">
        <v>42.74</v>
      </c>
      <c r="V117" s="2">
        <v>41.11</v>
      </c>
      <c r="W117" s="114" t="str">
        <f t="shared" si="1"/>
        <v>1:2</v>
      </c>
    </row>
    <row r="118" spans="1:23" x14ac:dyDescent="0.5">
      <c r="A118" s="113" t="s">
        <v>241</v>
      </c>
      <c r="B118" s="5">
        <v>30.97</v>
      </c>
      <c r="C118">
        <v>30.97</v>
      </c>
      <c r="D118" s="2">
        <v>33.97</v>
      </c>
      <c r="E118" s="2">
        <v>30.97</v>
      </c>
      <c r="F118" s="2">
        <v>32.58</v>
      </c>
      <c r="G118" s="2">
        <v>30.97</v>
      </c>
      <c r="H118" s="2">
        <v>30.97</v>
      </c>
      <c r="I118" s="2">
        <v>29.14</v>
      </c>
      <c r="J118" s="2">
        <v>29.14</v>
      </c>
      <c r="K118" s="2">
        <v>30.43</v>
      </c>
      <c r="L118" s="2">
        <v>30.43</v>
      </c>
      <c r="M118" s="2">
        <v>30.43</v>
      </c>
      <c r="N118" s="2">
        <v>29.14</v>
      </c>
      <c r="O118" s="2">
        <v>29.14</v>
      </c>
      <c r="P118" s="2">
        <v>30.43</v>
      </c>
      <c r="Q118" s="2">
        <v>30.43</v>
      </c>
      <c r="R118" s="2">
        <v>30.97</v>
      </c>
      <c r="S118" s="2">
        <v>33.97</v>
      </c>
      <c r="T118" s="2">
        <v>30.43</v>
      </c>
      <c r="U118" s="2">
        <v>32.200000000000003</v>
      </c>
      <c r="V118" s="2">
        <v>30.97</v>
      </c>
      <c r="W118" s="114" t="str">
        <f t="shared" si="1"/>
        <v>1:3</v>
      </c>
    </row>
    <row r="119" spans="1:23" x14ac:dyDescent="0.5">
      <c r="A119" s="113" t="s">
        <v>242</v>
      </c>
      <c r="B119" s="5">
        <v>88.86</v>
      </c>
      <c r="C119">
        <v>88.86</v>
      </c>
      <c r="D119" s="2">
        <v>98.38000000000001</v>
      </c>
      <c r="E119" s="2">
        <v>88.86</v>
      </c>
      <c r="F119" s="2">
        <v>95.049999999999983</v>
      </c>
      <c r="G119" s="2">
        <v>88.86</v>
      </c>
      <c r="H119" s="2">
        <v>88.86</v>
      </c>
      <c r="I119" s="2">
        <v>84.85</v>
      </c>
      <c r="J119" s="2">
        <v>84.85</v>
      </c>
      <c r="K119" s="2">
        <v>87.93</v>
      </c>
      <c r="L119" s="2">
        <v>87.93</v>
      </c>
      <c r="M119" s="2">
        <v>87.93</v>
      </c>
      <c r="N119" s="2">
        <v>84.85</v>
      </c>
      <c r="O119" s="2">
        <v>84.85</v>
      </c>
      <c r="P119" s="2">
        <v>87.93</v>
      </c>
      <c r="Q119" s="2">
        <v>87.93</v>
      </c>
      <c r="R119" s="2">
        <v>88.86</v>
      </c>
      <c r="S119" s="2">
        <v>98.38000000000001</v>
      </c>
      <c r="T119" s="2">
        <v>87.93</v>
      </c>
      <c r="U119" s="2">
        <v>92.440000000000012</v>
      </c>
      <c r="V119" s="2">
        <v>88.86</v>
      </c>
      <c r="W119" s="114" t="str">
        <f t="shared" si="1"/>
        <v>1:1</v>
      </c>
    </row>
    <row r="120" spans="1:23" x14ac:dyDescent="0.5">
      <c r="A120" s="113" t="s">
        <v>243</v>
      </c>
      <c r="B120" s="5">
        <v>51.34</v>
      </c>
      <c r="C120">
        <v>51.34</v>
      </c>
      <c r="D120" s="2">
        <v>56.92</v>
      </c>
      <c r="E120" s="2">
        <v>51.34</v>
      </c>
      <c r="F120" s="2">
        <v>55.05</v>
      </c>
      <c r="G120" s="2">
        <v>51.34</v>
      </c>
      <c r="H120" s="2">
        <v>51.34</v>
      </c>
      <c r="I120" s="2">
        <v>49.14</v>
      </c>
      <c r="J120" s="2">
        <v>49.14</v>
      </c>
      <c r="K120" s="2">
        <v>50.88</v>
      </c>
      <c r="L120" s="2">
        <v>50.88</v>
      </c>
      <c r="M120" s="2">
        <v>50.88</v>
      </c>
      <c r="N120" s="2">
        <v>49.14</v>
      </c>
      <c r="O120" s="2">
        <v>49.14</v>
      </c>
      <c r="P120" s="2">
        <v>50.88</v>
      </c>
      <c r="Q120" s="2">
        <v>50.88</v>
      </c>
      <c r="R120" s="2">
        <v>51.34</v>
      </c>
      <c r="S120" s="2">
        <v>56.92</v>
      </c>
      <c r="T120" s="2">
        <v>50.88</v>
      </c>
      <c r="U120" s="2">
        <v>53.41</v>
      </c>
      <c r="V120" s="2">
        <v>51.34</v>
      </c>
      <c r="W120" s="114" t="str">
        <f t="shared" si="1"/>
        <v>1:2</v>
      </c>
    </row>
    <row r="121" spans="1:23" x14ac:dyDescent="0.5">
      <c r="A121" s="113" t="s">
        <v>244</v>
      </c>
      <c r="B121" s="5">
        <v>38.130000000000003</v>
      </c>
      <c r="C121">
        <v>38.130000000000003</v>
      </c>
      <c r="D121" s="2">
        <v>42.3</v>
      </c>
      <c r="E121" s="2">
        <v>38.130000000000003</v>
      </c>
      <c r="F121" s="2">
        <v>40.729999999999997</v>
      </c>
      <c r="G121" s="2">
        <v>38.130000000000003</v>
      </c>
      <c r="H121" s="2">
        <v>38.130000000000003</v>
      </c>
      <c r="I121" s="2">
        <v>36.36</v>
      </c>
      <c r="J121" s="2">
        <v>36.36</v>
      </c>
      <c r="K121" s="2">
        <v>37.81</v>
      </c>
      <c r="L121" s="2">
        <v>37.81</v>
      </c>
      <c r="M121" s="2">
        <v>37.81</v>
      </c>
      <c r="N121" s="2">
        <v>36.36</v>
      </c>
      <c r="O121" s="2">
        <v>36.36</v>
      </c>
      <c r="P121" s="2">
        <v>37.81</v>
      </c>
      <c r="Q121" s="2">
        <v>37.81</v>
      </c>
      <c r="R121" s="2">
        <v>38.130000000000003</v>
      </c>
      <c r="S121" s="2">
        <v>42.3</v>
      </c>
      <c r="T121" s="2">
        <v>37.81</v>
      </c>
      <c r="U121" s="2">
        <v>39.67</v>
      </c>
      <c r="V121" s="2">
        <v>38.130000000000003</v>
      </c>
      <c r="W121" s="114" t="str">
        <f t="shared" ref="W121:W149" si="2">TRIM(RIGHT(A121,LEN(A121)-FIND("~",SUBSTITUTE(A121,",","~",LEN(A121)-LEN(SUBSTITUTE(A121,",",""))))))</f>
        <v>1:3</v>
      </c>
    </row>
    <row r="122" spans="1:23" x14ac:dyDescent="0.5">
      <c r="A122" s="113" t="s">
        <v>245</v>
      </c>
      <c r="B122" s="5">
        <v>143.38</v>
      </c>
      <c r="C122">
        <v>143.38</v>
      </c>
      <c r="D122" s="2">
        <v>161.82</v>
      </c>
      <c r="E122" s="2">
        <v>143.38</v>
      </c>
      <c r="F122" s="2">
        <v>157.01000000000002</v>
      </c>
      <c r="G122" s="2">
        <v>143.38</v>
      </c>
      <c r="H122" s="2">
        <v>143.38</v>
      </c>
      <c r="I122" s="2">
        <v>139.01</v>
      </c>
      <c r="J122" s="2">
        <v>139.01</v>
      </c>
      <c r="K122" s="2">
        <v>143.39000000000001</v>
      </c>
      <c r="L122" s="2">
        <v>143.39000000000001</v>
      </c>
      <c r="M122" s="2">
        <v>143.39000000000001</v>
      </c>
      <c r="N122" s="2">
        <v>139.01</v>
      </c>
      <c r="O122" s="2">
        <v>139.01</v>
      </c>
      <c r="P122" s="2">
        <v>143.39000000000001</v>
      </c>
      <c r="Q122" s="2">
        <v>143.39000000000001</v>
      </c>
      <c r="R122" s="2">
        <v>143.38</v>
      </c>
      <c r="S122" s="2">
        <v>161.82</v>
      </c>
      <c r="T122" s="2">
        <v>143.39000000000001</v>
      </c>
      <c r="U122" s="2">
        <v>149.82999999999998</v>
      </c>
      <c r="V122" s="2">
        <v>143.38</v>
      </c>
      <c r="W122" s="114" t="str">
        <f t="shared" si="2"/>
        <v>1:1</v>
      </c>
    </row>
    <row r="123" spans="1:23" x14ac:dyDescent="0.5">
      <c r="A123" s="113" t="s">
        <v>246</v>
      </c>
      <c r="B123" s="5">
        <v>82.84</v>
      </c>
      <c r="C123">
        <v>82.84</v>
      </c>
      <c r="D123" s="2">
        <v>93.64</v>
      </c>
      <c r="E123" s="2">
        <v>82.84</v>
      </c>
      <c r="F123" s="2">
        <v>90.96</v>
      </c>
      <c r="G123" s="2">
        <v>82.84</v>
      </c>
      <c r="H123" s="2">
        <v>82.84</v>
      </c>
      <c r="I123" s="2">
        <v>80.53</v>
      </c>
      <c r="J123" s="2">
        <v>80.53</v>
      </c>
      <c r="K123" s="2">
        <v>82.97</v>
      </c>
      <c r="L123" s="2">
        <v>82.97</v>
      </c>
      <c r="M123" s="2">
        <v>82.97</v>
      </c>
      <c r="N123" s="2">
        <v>80.53</v>
      </c>
      <c r="O123" s="2">
        <v>80.53</v>
      </c>
      <c r="P123" s="2">
        <v>82.97</v>
      </c>
      <c r="Q123" s="2">
        <v>82.97</v>
      </c>
      <c r="R123" s="2">
        <v>82.84</v>
      </c>
      <c r="S123" s="2">
        <v>93.64</v>
      </c>
      <c r="T123" s="2">
        <v>82.97</v>
      </c>
      <c r="U123" s="2">
        <v>86.56</v>
      </c>
      <c r="V123" s="2">
        <v>82.84</v>
      </c>
      <c r="W123" s="114" t="str">
        <f t="shared" si="2"/>
        <v>1:2</v>
      </c>
    </row>
    <row r="124" spans="1:23" x14ac:dyDescent="0.5">
      <c r="A124" s="113" t="s">
        <v>247</v>
      </c>
      <c r="B124" s="5">
        <v>61.53</v>
      </c>
      <c r="C124">
        <v>61.53</v>
      </c>
      <c r="D124" s="2">
        <v>69.599999999999994</v>
      </c>
      <c r="E124" s="2">
        <v>61.53</v>
      </c>
      <c r="F124" s="2">
        <v>67.290000000000006</v>
      </c>
      <c r="G124" s="2">
        <v>61.53</v>
      </c>
      <c r="H124" s="2">
        <v>61.53</v>
      </c>
      <c r="I124" s="2">
        <v>59.57</v>
      </c>
      <c r="J124" s="2">
        <v>59.57</v>
      </c>
      <c r="K124" s="2">
        <v>61.67</v>
      </c>
      <c r="L124" s="2">
        <v>61.67</v>
      </c>
      <c r="M124" s="2">
        <v>61.67</v>
      </c>
      <c r="N124" s="2">
        <v>59.57</v>
      </c>
      <c r="O124" s="2">
        <v>59.57</v>
      </c>
      <c r="P124" s="2">
        <v>61.67</v>
      </c>
      <c r="Q124" s="2">
        <v>61.67</v>
      </c>
      <c r="R124" s="2">
        <v>61.53</v>
      </c>
      <c r="S124" s="2">
        <v>69.599999999999994</v>
      </c>
      <c r="T124" s="2">
        <v>61.67</v>
      </c>
      <c r="U124" s="2">
        <v>64.3</v>
      </c>
      <c r="V124" s="2">
        <v>61.53</v>
      </c>
      <c r="W124" s="114" t="str">
        <f t="shared" si="2"/>
        <v>1:3</v>
      </c>
    </row>
    <row r="125" spans="1:23" x14ac:dyDescent="0.5">
      <c r="A125" s="113" t="s">
        <v>248</v>
      </c>
      <c r="B125" s="5">
        <v>106.63</v>
      </c>
      <c r="C125">
        <v>106.63</v>
      </c>
      <c r="D125" s="2">
        <v>120.4</v>
      </c>
      <c r="E125" s="2">
        <v>106.63</v>
      </c>
      <c r="F125" s="2">
        <v>117.03</v>
      </c>
      <c r="G125" s="2">
        <v>106.63</v>
      </c>
      <c r="H125" s="2">
        <v>106.63</v>
      </c>
      <c r="I125" s="2">
        <v>103.53</v>
      </c>
      <c r="J125" s="2">
        <v>103.53</v>
      </c>
      <c r="K125" s="2">
        <v>106.63</v>
      </c>
      <c r="L125" s="2">
        <v>106.63</v>
      </c>
      <c r="M125" s="2">
        <v>106.63</v>
      </c>
      <c r="N125" s="2">
        <v>103.53</v>
      </c>
      <c r="O125" s="2">
        <v>103.53</v>
      </c>
      <c r="P125" s="2">
        <v>106.63</v>
      </c>
      <c r="Q125" s="2">
        <v>106.63</v>
      </c>
      <c r="R125" s="2">
        <v>106.63</v>
      </c>
      <c r="S125" s="2">
        <v>120.4</v>
      </c>
      <c r="T125" s="2">
        <v>106.63</v>
      </c>
      <c r="U125" s="2">
        <v>111.39</v>
      </c>
      <c r="V125" s="2">
        <v>106.63</v>
      </c>
      <c r="W125" s="114" t="str">
        <f t="shared" si="2"/>
        <v>1:1</v>
      </c>
    </row>
    <row r="126" spans="1:23" x14ac:dyDescent="0.5">
      <c r="A126" s="113" t="s">
        <v>249</v>
      </c>
      <c r="B126" s="5">
        <v>61.5</v>
      </c>
      <c r="C126">
        <v>61.5</v>
      </c>
      <c r="D126" s="2">
        <v>69.209999999999994</v>
      </c>
      <c r="E126" s="2">
        <v>61.5</v>
      </c>
      <c r="F126" s="2">
        <v>66.97</v>
      </c>
      <c r="G126" s="2">
        <v>61.5</v>
      </c>
      <c r="H126" s="2">
        <v>61.5</v>
      </c>
      <c r="I126" s="2">
        <v>59.25</v>
      </c>
      <c r="J126" s="2">
        <v>59.25</v>
      </c>
      <c r="K126" s="2">
        <v>61.29</v>
      </c>
      <c r="L126" s="2">
        <v>61.29</v>
      </c>
      <c r="M126" s="2">
        <v>61.29</v>
      </c>
      <c r="N126" s="2">
        <v>59.25</v>
      </c>
      <c r="O126" s="2">
        <v>59.25</v>
      </c>
      <c r="P126" s="2">
        <v>61.29</v>
      </c>
      <c r="Q126" s="2">
        <v>61.29</v>
      </c>
      <c r="R126" s="2">
        <v>61.5</v>
      </c>
      <c r="S126" s="2">
        <v>69.209999999999994</v>
      </c>
      <c r="T126" s="2">
        <v>61.29</v>
      </c>
      <c r="U126" s="2">
        <v>64.25</v>
      </c>
      <c r="V126" s="2">
        <v>61.5</v>
      </c>
      <c r="W126" s="114" t="str">
        <f t="shared" si="2"/>
        <v>1:2</v>
      </c>
    </row>
    <row r="127" spans="1:23" x14ac:dyDescent="0.5">
      <c r="A127" s="113" t="s">
        <v>250</v>
      </c>
      <c r="B127" s="5">
        <v>46.34</v>
      </c>
      <c r="C127">
        <v>46.34</v>
      </c>
      <c r="D127" s="2">
        <v>52.2</v>
      </c>
      <c r="E127" s="2">
        <v>46.34</v>
      </c>
      <c r="F127" s="2">
        <v>50.56</v>
      </c>
      <c r="G127" s="2">
        <v>46.34</v>
      </c>
      <c r="H127" s="2">
        <v>46.34</v>
      </c>
      <c r="I127" s="2">
        <v>44.73</v>
      </c>
      <c r="J127" s="2">
        <v>44.73</v>
      </c>
      <c r="K127" s="2">
        <v>46.23</v>
      </c>
      <c r="L127" s="2">
        <v>46.23</v>
      </c>
      <c r="M127" s="2">
        <v>46.23</v>
      </c>
      <c r="N127" s="2">
        <v>44.73</v>
      </c>
      <c r="O127" s="2">
        <v>44.73</v>
      </c>
      <c r="P127" s="2">
        <v>46.23</v>
      </c>
      <c r="Q127" s="2">
        <v>46.23</v>
      </c>
      <c r="R127" s="2">
        <v>46.34</v>
      </c>
      <c r="S127" s="2">
        <v>52.2</v>
      </c>
      <c r="T127" s="2">
        <v>46.23</v>
      </c>
      <c r="U127" s="2">
        <v>48.41</v>
      </c>
      <c r="V127" s="2">
        <v>46.34</v>
      </c>
      <c r="W127" s="114" t="str">
        <f t="shared" si="2"/>
        <v>1:3</v>
      </c>
    </row>
    <row r="128" spans="1:23" x14ac:dyDescent="0.5">
      <c r="A128" s="113" t="s">
        <v>251</v>
      </c>
      <c r="B128" s="5">
        <v>112.35000000000001</v>
      </c>
      <c r="C128">
        <v>112.35000000000001</v>
      </c>
      <c r="D128" s="2">
        <v>135.05000000000001</v>
      </c>
      <c r="E128" s="2">
        <v>112.35000000000001</v>
      </c>
      <c r="F128" s="2">
        <v>135.05000000000001</v>
      </c>
      <c r="G128" s="2">
        <v>112.35000000000001</v>
      </c>
      <c r="H128" s="2">
        <v>112.35000000000001</v>
      </c>
      <c r="I128" s="2">
        <v>118.94</v>
      </c>
      <c r="J128" s="2">
        <v>118.94</v>
      </c>
      <c r="K128" s="2">
        <v>118.94</v>
      </c>
      <c r="L128" s="2">
        <v>118.94</v>
      </c>
      <c r="M128" s="2">
        <v>118.94</v>
      </c>
      <c r="N128" s="2">
        <v>118.94</v>
      </c>
      <c r="O128" s="2">
        <v>118.94</v>
      </c>
      <c r="P128" s="2">
        <v>117.61</v>
      </c>
      <c r="Q128" s="2">
        <v>118.94</v>
      </c>
      <c r="R128" s="2">
        <v>112.35000000000001</v>
      </c>
      <c r="S128" s="2">
        <v>135.05000000000001</v>
      </c>
      <c r="T128" s="2">
        <v>118.94</v>
      </c>
      <c r="U128" s="2">
        <v>118.94</v>
      </c>
      <c r="V128" s="2">
        <v>112.35000000000001</v>
      </c>
      <c r="W128" s="114" t="str">
        <f t="shared" si="2"/>
        <v>1:1</v>
      </c>
    </row>
    <row r="129" spans="1:23" x14ac:dyDescent="0.5">
      <c r="A129" s="113" t="s">
        <v>252</v>
      </c>
      <c r="B129" s="5">
        <v>64.349999999999994</v>
      </c>
      <c r="C129">
        <v>64.349999999999994</v>
      </c>
      <c r="D129" s="2">
        <v>77.349999999999994</v>
      </c>
      <c r="E129" s="2">
        <v>64.349999999999994</v>
      </c>
      <c r="F129" s="2">
        <v>77.349999999999994</v>
      </c>
      <c r="G129" s="2">
        <v>64.349999999999994</v>
      </c>
      <c r="H129" s="2">
        <v>64.349999999999994</v>
      </c>
      <c r="I129" s="2">
        <v>68.12</v>
      </c>
      <c r="J129" s="2">
        <v>68.12</v>
      </c>
      <c r="K129" s="2">
        <v>68.12</v>
      </c>
      <c r="L129" s="2">
        <v>68.12</v>
      </c>
      <c r="M129" s="2">
        <v>68.12</v>
      </c>
      <c r="N129" s="2">
        <v>68.12</v>
      </c>
      <c r="O129" s="2">
        <v>68.12</v>
      </c>
      <c r="P129" s="2">
        <v>67.36</v>
      </c>
      <c r="Q129" s="2">
        <v>68.12</v>
      </c>
      <c r="R129" s="2">
        <v>64.349999999999994</v>
      </c>
      <c r="S129" s="2">
        <v>77.349999999999994</v>
      </c>
      <c r="T129" s="2">
        <v>68.12</v>
      </c>
      <c r="U129" s="2">
        <v>68.12</v>
      </c>
      <c r="V129" s="2">
        <v>64.349999999999994</v>
      </c>
      <c r="W129" s="114" t="str">
        <f t="shared" si="2"/>
        <v>1:2</v>
      </c>
    </row>
    <row r="130" spans="1:23" x14ac:dyDescent="0.5">
      <c r="A130" s="113" t="s">
        <v>253</v>
      </c>
      <c r="B130" s="5">
        <v>47.43</v>
      </c>
      <c r="C130">
        <v>47.43</v>
      </c>
      <c r="D130" s="2">
        <v>57.01</v>
      </c>
      <c r="E130" s="2">
        <v>47.43</v>
      </c>
      <c r="F130" s="2">
        <v>57.01</v>
      </c>
      <c r="G130" s="2">
        <v>47.43</v>
      </c>
      <c r="H130" s="2">
        <v>47.43</v>
      </c>
      <c r="I130" s="2">
        <v>50.21</v>
      </c>
      <c r="J130" s="2">
        <v>50.21</v>
      </c>
      <c r="K130" s="2">
        <v>50.21</v>
      </c>
      <c r="L130" s="2">
        <v>50.21</v>
      </c>
      <c r="M130" s="2">
        <v>50.21</v>
      </c>
      <c r="N130" s="2">
        <v>50.21</v>
      </c>
      <c r="O130" s="2">
        <v>50.21</v>
      </c>
      <c r="P130" s="2">
        <v>49.65</v>
      </c>
      <c r="Q130" s="2">
        <v>50.21</v>
      </c>
      <c r="R130" s="2">
        <v>47.43</v>
      </c>
      <c r="S130" s="2">
        <v>57.01</v>
      </c>
      <c r="T130" s="2">
        <v>50.21</v>
      </c>
      <c r="U130" s="2">
        <v>50.21</v>
      </c>
      <c r="V130" s="2">
        <v>47.43</v>
      </c>
      <c r="W130" s="114" t="str">
        <f t="shared" si="2"/>
        <v>1:3</v>
      </c>
    </row>
    <row r="131" spans="1:23" x14ac:dyDescent="0.5">
      <c r="A131" s="113" t="s">
        <v>254</v>
      </c>
      <c r="B131" s="5">
        <v>84.35</v>
      </c>
      <c r="C131">
        <v>84.35</v>
      </c>
      <c r="D131" s="2">
        <v>102.02</v>
      </c>
      <c r="E131" s="2">
        <v>84.35</v>
      </c>
      <c r="F131" s="2">
        <v>102.02</v>
      </c>
      <c r="G131" s="2">
        <v>84.35</v>
      </c>
      <c r="H131" s="2">
        <v>84.35</v>
      </c>
      <c r="I131" s="2">
        <v>89.690000000000012</v>
      </c>
      <c r="J131" s="2">
        <v>89.690000000000012</v>
      </c>
      <c r="K131" s="2">
        <v>89.690000000000012</v>
      </c>
      <c r="L131" s="2">
        <v>89.690000000000012</v>
      </c>
      <c r="M131" s="2">
        <v>89.690000000000012</v>
      </c>
      <c r="N131" s="2">
        <v>89.690000000000012</v>
      </c>
      <c r="O131" s="2">
        <v>89.690000000000012</v>
      </c>
      <c r="P131" s="2">
        <v>88.28</v>
      </c>
      <c r="Q131" s="2">
        <v>89.690000000000012</v>
      </c>
      <c r="R131" s="2">
        <v>84.35</v>
      </c>
      <c r="S131" s="2">
        <v>102.02</v>
      </c>
      <c r="T131" s="2">
        <v>89.690000000000012</v>
      </c>
      <c r="U131" s="2">
        <v>89.690000000000012</v>
      </c>
      <c r="V131" s="2">
        <v>84.35</v>
      </c>
      <c r="W131" s="114" t="str">
        <f t="shared" si="2"/>
        <v>1:1</v>
      </c>
    </row>
    <row r="132" spans="1:23" x14ac:dyDescent="0.5">
      <c r="A132" s="113" t="s">
        <v>255</v>
      </c>
      <c r="B132" s="5">
        <v>48.16</v>
      </c>
      <c r="C132">
        <v>48.16</v>
      </c>
      <c r="D132" s="2">
        <v>58.26</v>
      </c>
      <c r="E132" s="2">
        <v>48.16</v>
      </c>
      <c r="F132" s="2">
        <v>58.26</v>
      </c>
      <c r="G132" s="2">
        <v>48.16</v>
      </c>
      <c r="H132" s="2">
        <v>48.16</v>
      </c>
      <c r="I132" s="2">
        <v>51.21</v>
      </c>
      <c r="J132" s="2">
        <v>51.21</v>
      </c>
      <c r="K132" s="2">
        <v>51.21</v>
      </c>
      <c r="L132" s="2">
        <v>51.21</v>
      </c>
      <c r="M132" s="2">
        <v>51.21</v>
      </c>
      <c r="N132" s="2">
        <v>51.21</v>
      </c>
      <c r="O132" s="2">
        <v>51.21</v>
      </c>
      <c r="P132" s="2">
        <v>50.41</v>
      </c>
      <c r="Q132" s="2">
        <v>51.21</v>
      </c>
      <c r="R132" s="2">
        <v>48.16</v>
      </c>
      <c r="S132" s="2">
        <v>58.26</v>
      </c>
      <c r="T132" s="2">
        <v>51.21</v>
      </c>
      <c r="U132" s="2">
        <v>51.21</v>
      </c>
      <c r="V132" s="2">
        <v>48.16</v>
      </c>
      <c r="W132" s="114" t="str">
        <f t="shared" si="2"/>
        <v>1:2</v>
      </c>
    </row>
    <row r="133" spans="1:23" x14ac:dyDescent="0.5">
      <c r="A133" s="113" t="s">
        <v>256</v>
      </c>
      <c r="B133" s="5">
        <v>36.28</v>
      </c>
      <c r="C133">
        <v>36.28</v>
      </c>
      <c r="D133" s="2">
        <v>43.87</v>
      </c>
      <c r="E133" s="2">
        <v>36.28</v>
      </c>
      <c r="F133" s="2">
        <v>43.87</v>
      </c>
      <c r="G133" s="2">
        <v>36.28</v>
      </c>
      <c r="H133" s="2">
        <v>36.28</v>
      </c>
      <c r="I133" s="2">
        <v>38.56</v>
      </c>
      <c r="J133" s="2">
        <v>38.56</v>
      </c>
      <c r="K133" s="2">
        <v>38.56</v>
      </c>
      <c r="L133" s="2">
        <v>38.56</v>
      </c>
      <c r="M133" s="2">
        <v>38.56</v>
      </c>
      <c r="N133" s="2">
        <v>38.56</v>
      </c>
      <c r="O133" s="2">
        <v>38.56</v>
      </c>
      <c r="P133" s="2">
        <v>37.96</v>
      </c>
      <c r="Q133" s="2">
        <v>38.56</v>
      </c>
      <c r="R133" s="2">
        <v>36.28</v>
      </c>
      <c r="S133" s="2">
        <v>43.87</v>
      </c>
      <c r="T133" s="2">
        <v>38.56</v>
      </c>
      <c r="U133" s="2">
        <v>38.56</v>
      </c>
      <c r="V133" s="2">
        <v>36.28</v>
      </c>
      <c r="W133" s="114" t="str">
        <f t="shared" si="2"/>
        <v>1:3</v>
      </c>
    </row>
    <row r="134" spans="1:23" x14ac:dyDescent="0.5">
      <c r="A134" s="113" t="s">
        <v>257</v>
      </c>
      <c r="B134" s="5">
        <v>107.81</v>
      </c>
      <c r="C134">
        <v>107.81</v>
      </c>
      <c r="D134" s="2">
        <v>120.9</v>
      </c>
      <c r="E134" s="2">
        <v>107.81</v>
      </c>
      <c r="F134" s="2">
        <v>117.02000000000001</v>
      </c>
      <c r="G134" s="2">
        <v>107.81</v>
      </c>
      <c r="H134" s="2">
        <v>107.81</v>
      </c>
      <c r="I134" s="2">
        <v>103.78000000000002</v>
      </c>
      <c r="J134" s="2">
        <v>103.78000000000002</v>
      </c>
      <c r="K134" s="2">
        <v>107.34</v>
      </c>
      <c r="L134" s="2">
        <v>107.34</v>
      </c>
      <c r="M134" s="2">
        <v>107.34</v>
      </c>
      <c r="N134" s="2">
        <v>103.78000000000002</v>
      </c>
      <c r="O134" s="2">
        <v>103.78000000000002</v>
      </c>
      <c r="P134" s="2">
        <v>107.34</v>
      </c>
      <c r="Q134" s="2">
        <v>107.34</v>
      </c>
      <c r="R134" s="2">
        <v>107.81</v>
      </c>
      <c r="S134" s="2">
        <v>120.9</v>
      </c>
      <c r="T134" s="2">
        <v>107.34</v>
      </c>
      <c r="U134" s="2">
        <v>112.49000000000001</v>
      </c>
      <c r="V134" s="2">
        <v>107.81</v>
      </c>
      <c r="W134" s="114" t="str">
        <f t="shared" si="2"/>
        <v>1:1</v>
      </c>
    </row>
    <row r="135" spans="1:23" x14ac:dyDescent="0.5">
      <c r="A135" s="113" t="s">
        <v>258</v>
      </c>
      <c r="B135" s="5">
        <v>62.26</v>
      </c>
      <c r="C135">
        <v>62.26</v>
      </c>
      <c r="D135" s="2">
        <v>69.91</v>
      </c>
      <c r="E135" s="2">
        <v>62.26</v>
      </c>
      <c r="F135" s="2">
        <v>67.44</v>
      </c>
      <c r="G135" s="2">
        <v>62.26</v>
      </c>
      <c r="H135" s="2">
        <v>62.26</v>
      </c>
      <c r="I135" s="2">
        <v>59.81</v>
      </c>
      <c r="J135" s="2">
        <v>59.81</v>
      </c>
      <c r="K135" s="2">
        <v>62.07</v>
      </c>
      <c r="L135" s="2">
        <v>62.07</v>
      </c>
      <c r="M135" s="2">
        <v>62.07</v>
      </c>
      <c r="N135" s="2">
        <v>59.81</v>
      </c>
      <c r="O135" s="2">
        <v>59.81</v>
      </c>
      <c r="P135" s="2">
        <v>62.07</v>
      </c>
      <c r="Q135" s="2">
        <v>62.07</v>
      </c>
      <c r="R135" s="2">
        <v>62.26</v>
      </c>
      <c r="S135" s="2">
        <v>69.91</v>
      </c>
      <c r="T135" s="2">
        <v>62.07</v>
      </c>
      <c r="U135" s="2">
        <v>64.959999999999994</v>
      </c>
      <c r="V135" s="2">
        <v>62.26</v>
      </c>
      <c r="W135" s="114" t="str">
        <f t="shared" si="2"/>
        <v>1:2</v>
      </c>
    </row>
    <row r="136" spans="1:23" x14ac:dyDescent="0.5">
      <c r="A136" s="113" t="s">
        <v>259</v>
      </c>
      <c r="B136" s="5">
        <v>47.2</v>
      </c>
      <c r="C136">
        <v>47.2</v>
      </c>
      <c r="D136" s="2">
        <v>53.06</v>
      </c>
      <c r="E136" s="2">
        <v>47.2</v>
      </c>
      <c r="F136" s="2">
        <v>51.23</v>
      </c>
      <c r="G136" s="2">
        <v>47.2</v>
      </c>
      <c r="H136" s="2">
        <v>47.2</v>
      </c>
      <c r="I136" s="2">
        <v>45.44</v>
      </c>
      <c r="J136" s="2">
        <v>45.44</v>
      </c>
      <c r="K136" s="2">
        <v>47.1</v>
      </c>
      <c r="L136" s="2">
        <v>47.1</v>
      </c>
      <c r="M136" s="2">
        <v>47.1</v>
      </c>
      <c r="N136" s="2">
        <v>45.44</v>
      </c>
      <c r="O136" s="2">
        <v>45.44</v>
      </c>
      <c r="P136" s="2">
        <v>47.1</v>
      </c>
      <c r="Q136" s="2">
        <v>47.1</v>
      </c>
      <c r="R136" s="2">
        <v>47.2</v>
      </c>
      <c r="S136" s="2">
        <v>53.06</v>
      </c>
      <c r="T136" s="2">
        <v>47.1</v>
      </c>
      <c r="U136" s="2">
        <v>49.24</v>
      </c>
      <c r="V136" s="2">
        <v>47.2</v>
      </c>
      <c r="W136" s="114" t="str">
        <f t="shared" si="2"/>
        <v>1:3</v>
      </c>
    </row>
    <row r="137" spans="1:23" x14ac:dyDescent="0.5">
      <c r="A137" s="113" t="s">
        <v>260</v>
      </c>
      <c r="B137" s="5">
        <v>74.81</v>
      </c>
      <c r="C137">
        <v>74.81</v>
      </c>
      <c r="D137" s="2">
        <v>82.66</v>
      </c>
      <c r="E137" s="2">
        <v>74.81</v>
      </c>
      <c r="F137" s="2">
        <v>80.069999999999993</v>
      </c>
      <c r="G137" s="2">
        <v>74.81</v>
      </c>
      <c r="H137" s="2">
        <v>74.81</v>
      </c>
      <c r="I137" s="2">
        <v>71.39</v>
      </c>
      <c r="J137" s="2">
        <v>71.39</v>
      </c>
      <c r="K137" s="2">
        <v>73.819999999999993</v>
      </c>
      <c r="L137" s="2">
        <v>73.819999999999993</v>
      </c>
      <c r="M137" s="2">
        <v>73.819999999999993</v>
      </c>
      <c r="N137" s="2">
        <v>71.39</v>
      </c>
      <c r="O137" s="2">
        <v>71.39</v>
      </c>
      <c r="P137" s="2">
        <v>73.819999999999993</v>
      </c>
      <c r="Q137" s="2">
        <v>73.819999999999993</v>
      </c>
      <c r="R137" s="2">
        <v>74.81</v>
      </c>
      <c r="S137" s="2">
        <v>82.66</v>
      </c>
      <c r="T137" s="2">
        <v>73.819999999999993</v>
      </c>
      <c r="U137" s="2">
        <v>77.86</v>
      </c>
      <c r="V137" s="2">
        <v>74.81</v>
      </c>
      <c r="W137" s="114" t="str">
        <f t="shared" si="2"/>
        <v>1:1</v>
      </c>
    </row>
    <row r="138" spans="1:23" x14ac:dyDescent="0.5">
      <c r="A138" s="113" t="s">
        <v>261</v>
      </c>
      <c r="B138" s="5">
        <v>42.93</v>
      </c>
      <c r="C138">
        <v>42.93</v>
      </c>
      <c r="D138" s="2">
        <v>47.71</v>
      </c>
      <c r="E138" s="2">
        <v>42.93</v>
      </c>
      <c r="F138" s="2">
        <v>46.02</v>
      </c>
      <c r="G138" s="2">
        <v>42.93</v>
      </c>
      <c r="H138" s="2">
        <v>42.93</v>
      </c>
      <c r="I138" s="2">
        <v>41.04</v>
      </c>
      <c r="J138" s="2">
        <v>41.04</v>
      </c>
      <c r="K138" s="2">
        <v>42.61</v>
      </c>
      <c r="L138" s="2">
        <v>42.61</v>
      </c>
      <c r="M138" s="2">
        <v>42.61</v>
      </c>
      <c r="N138" s="2">
        <v>41.04</v>
      </c>
      <c r="O138" s="2">
        <v>41.04</v>
      </c>
      <c r="P138" s="2">
        <v>42.61</v>
      </c>
      <c r="Q138" s="2">
        <v>42.61</v>
      </c>
      <c r="R138" s="2">
        <v>42.93</v>
      </c>
      <c r="S138" s="2">
        <v>47.71</v>
      </c>
      <c r="T138" s="2">
        <v>42.61</v>
      </c>
      <c r="U138" s="2">
        <v>44.68</v>
      </c>
      <c r="V138" s="2">
        <v>42.93</v>
      </c>
      <c r="W138" s="114" t="str">
        <f t="shared" si="2"/>
        <v>1:2</v>
      </c>
    </row>
    <row r="139" spans="1:23" x14ac:dyDescent="0.5">
      <c r="A139" s="113" t="s">
        <v>262</v>
      </c>
      <c r="B139" s="5">
        <v>32.47</v>
      </c>
      <c r="C139">
        <v>32.47</v>
      </c>
      <c r="D139" s="2">
        <v>35.96</v>
      </c>
      <c r="E139" s="2">
        <v>32.47</v>
      </c>
      <c r="F139" s="2">
        <v>34.71</v>
      </c>
      <c r="G139" s="2">
        <v>32.47</v>
      </c>
      <c r="H139" s="2">
        <v>32.47</v>
      </c>
      <c r="I139" s="2">
        <v>30.96</v>
      </c>
      <c r="J139" s="2">
        <v>30.96</v>
      </c>
      <c r="K139" s="2">
        <v>32.11</v>
      </c>
      <c r="L139" s="2">
        <v>32.11</v>
      </c>
      <c r="M139" s="2">
        <v>32.11</v>
      </c>
      <c r="N139" s="2">
        <v>30.96</v>
      </c>
      <c r="O139" s="2">
        <v>30.96</v>
      </c>
      <c r="P139" s="2">
        <v>32.11</v>
      </c>
      <c r="Q139" s="2">
        <v>32.11</v>
      </c>
      <c r="R139" s="2">
        <v>32.47</v>
      </c>
      <c r="S139" s="2">
        <v>35.96</v>
      </c>
      <c r="T139" s="2">
        <v>32.11</v>
      </c>
      <c r="U139" s="2">
        <v>33.79</v>
      </c>
      <c r="V139" s="2">
        <v>32.47</v>
      </c>
      <c r="W139" s="114" t="str">
        <f t="shared" si="2"/>
        <v>1:3</v>
      </c>
    </row>
    <row r="140" spans="1:23" x14ac:dyDescent="0.5">
      <c r="A140" s="113" t="s">
        <v>334</v>
      </c>
      <c r="B140" s="5">
        <v>57.22</v>
      </c>
      <c r="C140">
        <v>57.22</v>
      </c>
      <c r="D140" s="2">
        <v>62.7</v>
      </c>
      <c r="E140" s="2">
        <v>57.22</v>
      </c>
      <c r="F140" s="2">
        <v>60.5</v>
      </c>
      <c r="G140" s="2">
        <v>57.22</v>
      </c>
      <c r="H140" s="2">
        <v>57.22</v>
      </c>
      <c r="I140" s="2">
        <v>54.23</v>
      </c>
      <c r="J140" s="2">
        <v>54.23</v>
      </c>
      <c r="K140" s="2">
        <v>56.31</v>
      </c>
      <c r="L140" s="2">
        <v>56.31</v>
      </c>
      <c r="M140" s="2">
        <v>56.31</v>
      </c>
      <c r="N140" s="2">
        <v>54.23</v>
      </c>
      <c r="O140" s="2">
        <v>54.23</v>
      </c>
      <c r="P140" s="2">
        <v>56.31</v>
      </c>
      <c r="Q140" s="2">
        <v>56.31</v>
      </c>
      <c r="R140" s="2">
        <v>57.22</v>
      </c>
      <c r="S140" s="2">
        <v>62.7</v>
      </c>
      <c r="T140" s="2">
        <v>56.31</v>
      </c>
      <c r="U140" s="2">
        <v>59.440000000000005</v>
      </c>
      <c r="V140" s="2">
        <v>57.22</v>
      </c>
      <c r="W140" s="114" t="str">
        <f t="shared" si="2"/>
        <v>1:1</v>
      </c>
    </row>
    <row r="141" spans="1:23" x14ac:dyDescent="0.5">
      <c r="A141" s="113" t="s">
        <v>335</v>
      </c>
      <c r="B141" s="5">
        <v>32.1</v>
      </c>
      <c r="C141">
        <v>32.1</v>
      </c>
      <c r="D141" s="2">
        <v>35.200000000000003</v>
      </c>
      <c r="E141" s="2">
        <v>32.1</v>
      </c>
      <c r="F141" s="2">
        <v>33.96</v>
      </c>
      <c r="G141" s="2">
        <v>32.1</v>
      </c>
      <c r="H141" s="2">
        <v>32.1</v>
      </c>
      <c r="I141" s="2">
        <v>30.44</v>
      </c>
      <c r="J141" s="2">
        <v>30.44</v>
      </c>
      <c r="K141" s="2">
        <v>31.61</v>
      </c>
      <c r="L141" s="2">
        <v>31.61</v>
      </c>
      <c r="M141" s="2">
        <v>31.61</v>
      </c>
      <c r="N141" s="2">
        <v>30.44</v>
      </c>
      <c r="O141" s="2">
        <v>30.44</v>
      </c>
      <c r="P141" s="2">
        <v>31.61</v>
      </c>
      <c r="Q141" s="2">
        <v>31.61</v>
      </c>
      <c r="R141" s="2">
        <v>32.1</v>
      </c>
      <c r="S141" s="2">
        <v>35.200000000000003</v>
      </c>
      <c r="T141" s="2">
        <v>31.61</v>
      </c>
      <c r="U141" s="2">
        <v>33.35</v>
      </c>
      <c r="V141" s="2">
        <v>32.1</v>
      </c>
      <c r="W141" s="114" t="str">
        <f t="shared" si="2"/>
        <v>1:2</v>
      </c>
    </row>
    <row r="142" spans="1:23" x14ac:dyDescent="0.5">
      <c r="A142" s="113" t="s">
        <v>336</v>
      </c>
      <c r="B142" s="5">
        <v>23.78</v>
      </c>
      <c r="C142">
        <v>23.78</v>
      </c>
      <c r="D142" s="2">
        <v>26.1</v>
      </c>
      <c r="E142" s="2">
        <v>23.78</v>
      </c>
      <c r="F142" s="2">
        <v>25.06</v>
      </c>
      <c r="G142" s="2">
        <v>23.78</v>
      </c>
      <c r="H142" s="2">
        <v>23.78</v>
      </c>
      <c r="I142" s="2">
        <v>22.47</v>
      </c>
      <c r="J142" s="2">
        <v>22.47</v>
      </c>
      <c r="K142" s="2">
        <v>23.43</v>
      </c>
      <c r="L142" s="2">
        <v>23.43</v>
      </c>
      <c r="M142" s="2">
        <v>23.43</v>
      </c>
      <c r="N142" s="2">
        <v>22.47</v>
      </c>
      <c r="O142" s="2">
        <v>22.47</v>
      </c>
      <c r="P142" s="2">
        <v>23.43</v>
      </c>
      <c r="Q142" s="2">
        <v>23.43</v>
      </c>
      <c r="R142" s="2">
        <v>23.78</v>
      </c>
      <c r="S142" s="2">
        <v>26.1</v>
      </c>
      <c r="T142" s="2">
        <v>23.43</v>
      </c>
      <c r="U142" s="2">
        <v>24.71</v>
      </c>
      <c r="V142" s="2">
        <v>23.78</v>
      </c>
      <c r="W142" s="114" t="str">
        <f t="shared" si="2"/>
        <v>1:3</v>
      </c>
    </row>
    <row r="143" spans="1:23" x14ac:dyDescent="0.5">
      <c r="A143" s="113" t="s">
        <v>263</v>
      </c>
      <c r="B143" s="5">
        <v>152.23000000000002</v>
      </c>
      <c r="C143">
        <v>152.23000000000002</v>
      </c>
      <c r="D143" s="2">
        <v>172.13</v>
      </c>
      <c r="E143" s="2">
        <v>152.23000000000002</v>
      </c>
      <c r="F143" s="2">
        <v>166.36</v>
      </c>
      <c r="G143" s="2">
        <v>152.23000000000002</v>
      </c>
      <c r="H143" s="2">
        <v>152.23000000000002</v>
      </c>
      <c r="I143" s="2">
        <v>147.28000000000003</v>
      </c>
      <c r="J143" s="2">
        <v>147.28000000000003</v>
      </c>
      <c r="K143" s="2">
        <v>152.51000000000002</v>
      </c>
      <c r="L143" s="2">
        <v>152.51000000000002</v>
      </c>
      <c r="M143" s="2">
        <v>152.51000000000002</v>
      </c>
      <c r="N143" s="2">
        <v>147.28000000000003</v>
      </c>
      <c r="O143" s="2">
        <v>147.28000000000003</v>
      </c>
      <c r="P143" s="2">
        <v>152.51000000000002</v>
      </c>
      <c r="Q143" s="2">
        <v>152.51000000000002</v>
      </c>
      <c r="R143" s="2">
        <v>152.23000000000002</v>
      </c>
      <c r="S143" s="2">
        <v>172.13</v>
      </c>
      <c r="T143" s="2">
        <v>152.51000000000002</v>
      </c>
      <c r="U143" s="2">
        <v>159.07999999999998</v>
      </c>
      <c r="V143" s="2">
        <v>152.23000000000002</v>
      </c>
      <c r="W143" s="114" t="str">
        <f t="shared" si="2"/>
        <v>1:1</v>
      </c>
    </row>
    <row r="144" spans="1:23" x14ac:dyDescent="0.5">
      <c r="A144" s="113" t="s">
        <v>264</v>
      </c>
      <c r="B144" s="5">
        <v>88.15</v>
      </c>
      <c r="C144">
        <v>88.15</v>
      </c>
      <c r="D144" s="2">
        <v>99.83</v>
      </c>
      <c r="E144" s="2">
        <v>88.15</v>
      </c>
      <c r="F144" s="2">
        <v>96.62</v>
      </c>
      <c r="G144" s="2">
        <v>88.15</v>
      </c>
      <c r="H144" s="2">
        <v>88.15</v>
      </c>
      <c r="I144" s="2">
        <v>85.54</v>
      </c>
      <c r="J144" s="2">
        <v>85.54</v>
      </c>
      <c r="K144" s="2">
        <v>88.46</v>
      </c>
      <c r="L144" s="2">
        <v>88.46</v>
      </c>
      <c r="M144" s="2">
        <v>88.46</v>
      </c>
      <c r="N144" s="2">
        <v>85.54</v>
      </c>
      <c r="O144" s="2">
        <v>85.54</v>
      </c>
      <c r="P144" s="2">
        <v>88.46</v>
      </c>
      <c r="Q144" s="2">
        <v>88.46</v>
      </c>
      <c r="R144" s="2">
        <v>88.15</v>
      </c>
      <c r="S144" s="2">
        <v>99.83</v>
      </c>
      <c r="T144" s="2">
        <v>88.46</v>
      </c>
      <c r="U144" s="2">
        <v>92.12</v>
      </c>
      <c r="V144" s="2">
        <v>88.15</v>
      </c>
      <c r="W144" s="114" t="str">
        <f t="shared" si="2"/>
        <v>1:2</v>
      </c>
    </row>
    <row r="145" spans="1:23" x14ac:dyDescent="0.5">
      <c r="A145" s="113" t="s">
        <v>265</v>
      </c>
      <c r="B145" s="5">
        <v>65.41</v>
      </c>
      <c r="C145">
        <v>65.41</v>
      </c>
      <c r="D145" s="2">
        <v>74.12</v>
      </c>
      <c r="E145" s="2">
        <v>65.41</v>
      </c>
      <c r="F145" s="2">
        <v>71.77</v>
      </c>
      <c r="G145" s="2">
        <v>65.41</v>
      </c>
      <c r="H145" s="2">
        <v>65.41</v>
      </c>
      <c r="I145" s="2">
        <v>63.54</v>
      </c>
      <c r="J145" s="2">
        <v>63.54</v>
      </c>
      <c r="K145" s="2">
        <v>65.67</v>
      </c>
      <c r="L145" s="2">
        <v>65.67</v>
      </c>
      <c r="M145" s="2">
        <v>65.67</v>
      </c>
      <c r="N145" s="2">
        <v>63.54</v>
      </c>
      <c r="O145" s="2">
        <v>63.54</v>
      </c>
      <c r="P145" s="2">
        <v>65.67</v>
      </c>
      <c r="Q145" s="2">
        <v>65.67</v>
      </c>
      <c r="R145" s="2">
        <v>65.41</v>
      </c>
      <c r="S145" s="2">
        <v>74.12</v>
      </c>
      <c r="T145" s="2">
        <v>65.67</v>
      </c>
      <c r="U145" s="2">
        <v>68.36</v>
      </c>
      <c r="V145" s="2">
        <v>65.41</v>
      </c>
      <c r="W145" s="114" t="str">
        <f t="shared" si="2"/>
        <v>1:3</v>
      </c>
    </row>
    <row r="146" spans="1:23" x14ac:dyDescent="0.5">
      <c r="A146" s="113" t="s">
        <v>266</v>
      </c>
      <c r="B146" s="5">
        <v>125.22999999999999</v>
      </c>
      <c r="C146">
        <v>125.22999999999999</v>
      </c>
      <c r="D146" s="2">
        <v>141.33000000000001</v>
      </c>
      <c r="E146" s="2">
        <v>125.22999999999999</v>
      </c>
      <c r="F146" s="2">
        <v>137.09</v>
      </c>
      <c r="G146" s="2">
        <v>125.22999999999999</v>
      </c>
      <c r="H146" s="2">
        <v>125.22999999999999</v>
      </c>
      <c r="I146" s="2">
        <v>121.27</v>
      </c>
      <c r="J146" s="2">
        <v>121.27</v>
      </c>
      <c r="K146" s="2">
        <v>125.14999999999999</v>
      </c>
      <c r="L146" s="2">
        <v>125.14999999999999</v>
      </c>
      <c r="M146" s="2">
        <v>125.14999999999999</v>
      </c>
      <c r="N146" s="2">
        <v>121.27</v>
      </c>
      <c r="O146" s="2">
        <v>121.27</v>
      </c>
      <c r="P146" s="2">
        <v>125.14999999999999</v>
      </c>
      <c r="Q146" s="2">
        <v>125.14999999999999</v>
      </c>
      <c r="R146" s="2">
        <v>125.22999999999999</v>
      </c>
      <c r="S146" s="2">
        <v>141.33000000000001</v>
      </c>
      <c r="T146" s="2">
        <v>125.14999999999999</v>
      </c>
      <c r="U146" s="2">
        <v>130.82</v>
      </c>
      <c r="V146" s="2">
        <v>125.22999999999999</v>
      </c>
      <c r="W146" s="114" t="str">
        <f t="shared" si="2"/>
        <v>1:1</v>
      </c>
    </row>
    <row r="147" spans="1:23" x14ac:dyDescent="0.5">
      <c r="A147" s="113" t="s">
        <v>267</v>
      </c>
      <c r="B147" s="5">
        <v>72.55</v>
      </c>
      <c r="C147">
        <v>72.55</v>
      </c>
      <c r="D147" s="2">
        <v>81.98</v>
      </c>
      <c r="E147" s="2">
        <v>72.55</v>
      </c>
      <c r="F147" s="2">
        <v>79.260000000000005</v>
      </c>
      <c r="G147" s="2">
        <v>72.55</v>
      </c>
      <c r="H147" s="2">
        <v>72.55</v>
      </c>
      <c r="I147" s="2">
        <v>70.13</v>
      </c>
      <c r="J147" s="2">
        <v>70.13</v>
      </c>
      <c r="K147" s="2">
        <v>72.599999999999994</v>
      </c>
      <c r="L147" s="2">
        <v>72.599999999999994</v>
      </c>
      <c r="M147" s="2">
        <v>72.599999999999994</v>
      </c>
      <c r="N147" s="2">
        <v>70.13</v>
      </c>
      <c r="O147" s="2">
        <v>70.13</v>
      </c>
      <c r="P147" s="2">
        <v>72.599999999999994</v>
      </c>
      <c r="Q147" s="2">
        <v>72.599999999999994</v>
      </c>
      <c r="R147" s="2">
        <v>72.55</v>
      </c>
      <c r="S147" s="2">
        <v>81.98</v>
      </c>
      <c r="T147" s="2">
        <v>72.599999999999994</v>
      </c>
      <c r="U147" s="2">
        <v>75.790000000000006</v>
      </c>
      <c r="V147" s="2">
        <v>72.55</v>
      </c>
      <c r="W147" s="114" t="str">
        <f t="shared" si="2"/>
        <v>1:2</v>
      </c>
    </row>
    <row r="148" spans="1:23" x14ac:dyDescent="0.5">
      <c r="A148" s="113" t="s">
        <v>268</v>
      </c>
      <c r="B148" s="5">
        <v>54.06</v>
      </c>
      <c r="C148">
        <v>54.06</v>
      </c>
      <c r="D148" s="2">
        <v>60.88</v>
      </c>
      <c r="E148" s="2">
        <v>54.06</v>
      </c>
      <c r="F148" s="2">
        <v>59.13</v>
      </c>
      <c r="G148" s="2">
        <v>54.06</v>
      </c>
      <c r="H148" s="2">
        <v>54.06</v>
      </c>
      <c r="I148" s="2">
        <v>52.31</v>
      </c>
      <c r="J148" s="2">
        <v>52.31</v>
      </c>
      <c r="K148" s="2">
        <v>53.91</v>
      </c>
      <c r="L148" s="2">
        <v>53.91</v>
      </c>
      <c r="M148" s="2">
        <v>53.91</v>
      </c>
      <c r="N148" s="2">
        <v>52.31</v>
      </c>
      <c r="O148" s="2">
        <v>52.31</v>
      </c>
      <c r="P148" s="2">
        <v>53.91</v>
      </c>
      <c r="Q148" s="2">
        <v>53.91</v>
      </c>
      <c r="R148" s="2">
        <v>54.06</v>
      </c>
      <c r="S148" s="2">
        <v>60.88</v>
      </c>
      <c r="T148" s="2">
        <v>53.91</v>
      </c>
      <c r="U148" s="2">
        <v>56.47</v>
      </c>
      <c r="V148" s="2">
        <v>54.06</v>
      </c>
      <c r="W148" s="114" t="str">
        <f t="shared" si="2"/>
        <v>1:3</v>
      </c>
    </row>
    <row r="149" spans="1:23" x14ac:dyDescent="0.5">
      <c r="A149" s="113" t="s">
        <v>269</v>
      </c>
      <c r="B149" s="5">
        <v>164.9</v>
      </c>
      <c r="C149">
        <v>164.9</v>
      </c>
      <c r="D149" s="2">
        <v>186.14000000000001</v>
      </c>
      <c r="E149" s="2">
        <v>164.9</v>
      </c>
      <c r="F149" s="2">
        <v>179.99</v>
      </c>
      <c r="G149" s="2">
        <v>164.9</v>
      </c>
      <c r="H149" s="2">
        <v>164.9</v>
      </c>
      <c r="I149" s="2">
        <v>159.85</v>
      </c>
      <c r="J149" s="2">
        <v>159.85</v>
      </c>
      <c r="K149" s="2">
        <v>165.43</v>
      </c>
      <c r="L149" s="2">
        <v>165.43</v>
      </c>
      <c r="M149" s="2">
        <v>165.43</v>
      </c>
      <c r="N149" s="2">
        <v>159.85</v>
      </c>
      <c r="O149" s="2">
        <v>159.85</v>
      </c>
      <c r="P149" s="2">
        <v>165.43</v>
      </c>
      <c r="Q149" s="2">
        <v>165.43</v>
      </c>
      <c r="R149" s="2">
        <v>164.9</v>
      </c>
      <c r="S149" s="2">
        <v>186.14000000000001</v>
      </c>
      <c r="T149" s="2">
        <v>165.43</v>
      </c>
      <c r="U149" s="2">
        <v>172.41</v>
      </c>
      <c r="V149" s="2">
        <v>164.9</v>
      </c>
      <c r="W149" s="114" t="str">
        <f t="shared" si="2"/>
        <v>1:1</v>
      </c>
    </row>
    <row r="150" spans="1:23" x14ac:dyDescent="0.5">
      <c r="A150" s="113" t="s">
        <v>270</v>
      </c>
      <c r="B150" s="5">
        <v>95.49</v>
      </c>
      <c r="C150">
        <v>95.49</v>
      </c>
      <c r="D150" s="2">
        <v>107.97</v>
      </c>
      <c r="E150" s="2">
        <v>95.49</v>
      </c>
      <c r="F150" s="2">
        <v>104.54</v>
      </c>
      <c r="G150" s="2">
        <v>95.49</v>
      </c>
      <c r="H150" s="2">
        <v>95.49</v>
      </c>
      <c r="I150" s="2">
        <v>92.84</v>
      </c>
      <c r="J150" s="2">
        <v>92.84</v>
      </c>
      <c r="K150" s="2">
        <v>95.94</v>
      </c>
      <c r="L150" s="2">
        <v>95.94</v>
      </c>
      <c r="M150" s="2">
        <v>95.94</v>
      </c>
      <c r="N150" s="2">
        <v>92.84</v>
      </c>
      <c r="O150" s="2">
        <v>92.84</v>
      </c>
      <c r="P150" s="2">
        <v>95.94</v>
      </c>
      <c r="Q150" s="2">
        <v>95.94</v>
      </c>
      <c r="R150" s="2">
        <v>95.49</v>
      </c>
      <c r="S150" s="2">
        <v>107.97</v>
      </c>
      <c r="T150" s="2">
        <v>95.94</v>
      </c>
      <c r="U150" s="2">
        <v>99.84</v>
      </c>
      <c r="V150" s="2">
        <v>95.49</v>
      </c>
      <c r="W150" s="114" t="str">
        <f t="shared" ref="W150:W205" si="3">TRIM(RIGHT(A150,LEN(A150)-FIND("~",SUBSTITUTE(A150,",","~",LEN(A150)-LEN(SUBSTITUTE(A150,",",""))))))</f>
        <v>1:2</v>
      </c>
    </row>
    <row r="151" spans="1:23" x14ac:dyDescent="0.5">
      <c r="A151" s="113" t="s">
        <v>271</v>
      </c>
      <c r="B151" s="5">
        <v>70.86</v>
      </c>
      <c r="C151">
        <v>70.86</v>
      </c>
      <c r="D151" s="2">
        <v>80.150000000000006</v>
      </c>
      <c r="E151" s="2">
        <v>70.86</v>
      </c>
      <c r="F151" s="2">
        <v>77.650000000000006</v>
      </c>
      <c r="G151" s="2">
        <v>70.86</v>
      </c>
      <c r="H151" s="2">
        <v>70.86</v>
      </c>
      <c r="I151" s="2">
        <v>68.959999999999994</v>
      </c>
      <c r="J151" s="2">
        <v>68.959999999999994</v>
      </c>
      <c r="K151" s="2">
        <v>71.23</v>
      </c>
      <c r="L151" s="2">
        <v>71.23</v>
      </c>
      <c r="M151" s="2">
        <v>71.23</v>
      </c>
      <c r="N151" s="2">
        <v>68.959999999999994</v>
      </c>
      <c r="O151" s="2">
        <v>68.959999999999994</v>
      </c>
      <c r="P151" s="2">
        <v>71.23</v>
      </c>
      <c r="Q151" s="2">
        <v>71.23</v>
      </c>
      <c r="R151" s="2">
        <v>70.86</v>
      </c>
      <c r="S151" s="2">
        <v>80.150000000000006</v>
      </c>
      <c r="T151" s="2">
        <v>71.23</v>
      </c>
      <c r="U151" s="2">
        <v>74.09</v>
      </c>
      <c r="V151" s="2">
        <v>70.86</v>
      </c>
      <c r="W151" s="114" t="str">
        <f t="shared" si="3"/>
        <v>1:3</v>
      </c>
    </row>
    <row r="152" spans="1:23" x14ac:dyDescent="0.5">
      <c r="A152" s="113" t="s">
        <v>272</v>
      </c>
      <c r="B152" s="5">
        <v>82.44</v>
      </c>
      <c r="C152">
        <v>82.44</v>
      </c>
      <c r="D152" s="2">
        <v>90.669999999999987</v>
      </c>
      <c r="E152" s="2">
        <v>82.44</v>
      </c>
      <c r="F152" s="2">
        <v>87.13</v>
      </c>
      <c r="G152" s="2">
        <v>82.44</v>
      </c>
      <c r="H152" s="2">
        <v>82.44</v>
      </c>
      <c r="I152" s="2">
        <v>78.11</v>
      </c>
      <c r="J152" s="2">
        <v>78.11</v>
      </c>
      <c r="K152" s="2">
        <v>81.399999999999991</v>
      </c>
      <c r="L152" s="2">
        <v>81.399999999999991</v>
      </c>
      <c r="M152" s="2">
        <v>81.399999999999991</v>
      </c>
      <c r="N152" s="2">
        <v>78.11</v>
      </c>
      <c r="O152" s="2">
        <v>78.11</v>
      </c>
      <c r="P152" s="2">
        <v>81.399999999999991</v>
      </c>
      <c r="Q152" s="2">
        <v>81.399999999999991</v>
      </c>
      <c r="R152" s="2">
        <v>82.44</v>
      </c>
      <c r="S152" s="2">
        <v>90.669999999999987</v>
      </c>
      <c r="T152" s="2">
        <v>81.399999999999991</v>
      </c>
      <c r="U152" s="2">
        <v>85.63</v>
      </c>
      <c r="V152" s="2">
        <v>82.44</v>
      </c>
      <c r="W152" s="114" t="str">
        <f t="shared" si="3"/>
        <v>1:1</v>
      </c>
    </row>
    <row r="153" spans="1:23" x14ac:dyDescent="0.5">
      <c r="A153" s="113" t="s">
        <v>273</v>
      </c>
      <c r="B153" s="5">
        <v>47.75</v>
      </c>
      <c r="C153">
        <v>47.75</v>
      </c>
      <c r="D153" s="2">
        <v>52.58</v>
      </c>
      <c r="E153" s="2">
        <v>47.75</v>
      </c>
      <c r="F153" s="2">
        <v>50.59</v>
      </c>
      <c r="G153" s="2">
        <v>47.75</v>
      </c>
      <c r="H153" s="2">
        <v>47.75</v>
      </c>
      <c r="I153" s="2">
        <v>45.36</v>
      </c>
      <c r="J153" s="2">
        <v>45.36</v>
      </c>
      <c r="K153" s="2">
        <v>47.2</v>
      </c>
      <c r="L153" s="2">
        <v>47.2</v>
      </c>
      <c r="M153" s="2">
        <v>47.2</v>
      </c>
      <c r="N153" s="2">
        <v>45.36</v>
      </c>
      <c r="O153" s="2">
        <v>45.36</v>
      </c>
      <c r="P153" s="2">
        <v>47.2</v>
      </c>
      <c r="Q153" s="2">
        <v>47.2</v>
      </c>
      <c r="R153" s="2">
        <v>47.75</v>
      </c>
      <c r="S153" s="2">
        <v>52.58</v>
      </c>
      <c r="T153" s="2">
        <v>47.2</v>
      </c>
      <c r="U153" s="2">
        <v>49.58</v>
      </c>
      <c r="V153" s="2">
        <v>47.75</v>
      </c>
      <c r="W153" s="114" t="str">
        <f t="shared" si="3"/>
        <v>1:2</v>
      </c>
    </row>
    <row r="154" spans="1:23" x14ac:dyDescent="0.5">
      <c r="A154" s="113" t="s">
        <v>274</v>
      </c>
      <c r="B154" s="5">
        <v>35.43</v>
      </c>
      <c r="C154">
        <v>35.43</v>
      </c>
      <c r="D154" s="2">
        <v>39.04</v>
      </c>
      <c r="E154" s="2">
        <v>35.43</v>
      </c>
      <c r="F154" s="2">
        <v>37.590000000000003</v>
      </c>
      <c r="G154" s="2">
        <v>35.43</v>
      </c>
      <c r="H154" s="2">
        <v>35.43</v>
      </c>
      <c r="I154" s="2">
        <v>33.69</v>
      </c>
      <c r="J154" s="2">
        <v>33.69</v>
      </c>
      <c r="K154" s="2">
        <v>35.04</v>
      </c>
      <c r="L154" s="2">
        <v>35.04</v>
      </c>
      <c r="M154" s="2">
        <v>35.04</v>
      </c>
      <c r="N154" s="2">
        <v>33.69</v>
      </c>
      <c r="O154" s="2">
        <v>33.69</v>
      </c>
      <c r="P154" s="2">
        <v>35.04</v>
      </c>
      <c r="Q154" s="2">
        <v>35.04</v>
      </c>
      <c r="R154" s="2">
        <v>35.43</v>
      </c>
      <c r="S154" s="2">
        <v>39.04</v>
      </c>
      <c r="T154" s="2">
        <v>35.04</v>
      </c>
      <c r="U154" s="2">
        <v>36.799999999999997</v>
      </c>
      <c r="V154" s="2">
        <v>35.43</v>
      </c>
      <c r="W154" s="114" t="str">
        <f t="shared" si="3"/>
        <v>1:3</v>
      </c>
    </row>
    <row r="155" spans="1:23" x14ac:dyDescent="0.5">
      <c r="A155" s="113" t="s">
        <v>275</v>
      </c>
      <c r="B155" s="5">
        <v>167.63</v>
      </c>
      <c r="C155">
        <v>167.63</v>
      </c>
      <c r="D155" s="2">
        <v>189.14</v>
      </c>
      <c r="E155" s="2">
        <v>167.63</v>
      </c>
      <c r="F155" s="2">
        <v>182.91</v>
      </c>
      <c r="G155" s="2">
        <v>167.63</v>
      </c>
      <c r="H155" s="2">
        <v>167.63</v>
      </c>
      <c r="I155" s="2">
        <v>162.45000000000002</v>
      </c>
      <c r="J155" s="2">
        <v>162.45000000000002</v>
      </c>
      <c r="K155" s="2">
        <v>168.11</v>
      </c>
      <c r="L155" s="2">
        <v>168.11</v>
      </c>
      <c r="M155" s="2">
        <v>168.11</v>
      </c>
      <c r="N155" s="2">
        <v>162.45000000000002</v>
      </c>
      <c r="O155" s="2">
        <v>162.45000000000002</v>
      </c>
      <c r="P155" s="2">
        <v>168.11</v>
      </c>
      <c r="Q155" s="2">
        <v>168.11</v>
      </c>
      <c r="R155" s="2">
        <v>167.63</v>
      </c>
      <c r="S155" s="2">
        <v>189.14</v>
      </c>
      <c r="T155" s="2">
        <v>168.11</v>
      </c>
      <c r="U155" s="2">
        <v>175.18</v>
      </c>
      <c r="V155" s="2">
        <v>167.63</v>
      </c>
      <c r="W155" s="114" t="str">
        <f t="shared" si="3"/>
        <v>1:1</v>
      </c>
    </row>
    <row r="156" spans="1:23" x14ac:dyDescent="0.5">
      <c r="A156" s="113" t="s">
        <v>276</v>
      </c>
      <c r="B156" s="5">
        <v>97.07</v>
      </c>
      <c r="C156">
        <v>97.07</v>
      </c>
      <c r="D156" s="2">
        <v>109.69</v>
      </c>
      <c r="E156" s="2">
        <v>97.07</v>
      </c>
      <c r="F156" s="2">
        <v>106.23</v>
      </c>
      <c r="G156" s="2">
        <v>97.07</v>
      </c>
      <c r="H156" s="2">
        <v>97.07</v>
      </c>
      <c r="I156" s="2">
        <v>94.36</v>
      </c>
      <c r="J156" s="2">
        <v>94.36</v>
      </c>
      <c r="K156" s="2">
        <v>97.5</v>
      </c>
      <c r="L156" s="2">
        <v>97.5</v>
      </c>
      <c r="M156" s="2">
        <v>97.5</v>
      </c>
      <c r="N156" s="2">
        <v>94.36</v>
      </c>
      <c r="O156" s="2">
        <v>94.36</v>
      </c>
      <c r="P156" s="2">
        <v>97.5</v>
      </c>
      <c r="Q156" s="2">
        <v>97.5</v>
      </c>
      <c r="R156" s="2">
        <v>97.07</v>
      </c>
      <c r="S156" s="2">
        <v>109.69</v>
      </c>
      <c r="T156" s="2">
        <v>97.5</v>
      </c>
      <c r="U156" s="2">
        <v>101.44</v>
      </c>
      <c r="V156" s="2">
        <v>97.07</v>
      </c>
      <c r="W156" s="114" t="str">
        <f t="shared" si="3"/>
        <v>1:2</v>
      </c>
    </row>
    <row r="157" spans="1:23" x14ac:dyDescent="0.5">
      <c r="A157" s="113" t="s">
        <v>277</v>
      </c>
      <c r="B157" s="5">
        <v>72.03</v>
      </c>
      <c r="C157">
        <v>72.03</v>
      </c>
      <c r="D157" s="2">
        <v>81.44</v>
      </c>
      <c r="E157" s="2">
        <v>72.03</v>
      </c>
      <c r="F157" s="2">
        <v>78.91</v>
      </c>
      <c r="G157" s="2">
        <v>72.03</v>
      </c>
      <c r="H157" s="2">
        <v>72.03</v>
      </c>
      <c r="I157" s="2">
        <v>70.09</v>
      </c>
      <c r="J157" s="2">
        <v>70.09</v>
      </c>
      <c r="K157" s="2">
        <v>72.39</v>
      </c>
      <c r="L157" s="2">
        <v>72.39</v>
      </c>
      <c r="M157" s="2">
        <v>72.39</v>
      </c>
      <c r="N157" s="2">
        <v>70.09</v>
      </c>
      <c r="O157" s="2">
        <v>70.09</v>
      </c>
      <c r="P157" s="2">
        <v>72.39</v>
      </c>
      <c r="Q157" s="2">
        <v>72.39</v>
      </c>
      <c r="R157" s="2">
        <v>72.03</v>
      </c>
      <c r="S157" s="2">
        <v>81.44</v>
      </c>
      <c r="T157" s="2">
        <v>72.39</v>
      </c>
      <c r="U157" s="2">
        <v>75.28</v>
      </c>
      <c r="V157" s="2">
        <v>72.03</v>
      </c>
      <c r="W157" s="114" t="str">
        <f t="shared" si="3"/>
        <v>1:3</v>
      </c>
    </row>
    <row r="158" spans="1:23" x14ac:dyDescent="0.5">
      <c r="A158" s="113" t="s">
        <v>278</v>
      </c>
      <c r="B158" s="5">
        <v>112.36</v>
      </c>
      <c r="C158">
        <v>112.36</v>
      </c>
      <c r="D158" s="2">
        <v>126.10999999999999</v>
      </c>
      <c r="E158" s="2">
        <v>112.36</v>
      </c>
      <c r="F158" s="2">
        <v>122.22</v>
      </c>
      <c r="G158" s="2">
        <v>112.36</v>
      </c>
      <c r="H158" s="2">
        <v>112.36</v>
      </c>
      <c r="I158" s="2">
        <v>108.42</v>
      </c>
      <c r="J158" s="2">
        <v>108.42</v>
      </c>
      <c r="K158" s="2">
        <v>112.00999999999999</v>
      </c>
      <c r="L158" s="2">
        <v>112.00999999999999</v>
      </c>
      <c r="M158" s="2">
        <v>112.00999999999999</v>
      </c>
      <c r="N158" s="2">
        <v>108.42</v>
      </c>
      <c r="O158" s="2">
        <v>108.42</v>
      </c>
      <c r="P158" s="2">
        <v>112.00999999999999</v>
      </c>
      <c r="Q158" s="2">
        <v>112.00999999999999</v>
      </c>
      <c r="R158" s="2">
        <v>112.36</v>
      </c>
      <c r="S158" s="2">
        <v>126.10999999999999</v>
      </c>
      <c r="T158" s="2">
        <v>112.00999999999999</v>
      </c>
      <c r="U158" s="2">
        <v>117.25</v>
      </c>
      <c r="V158" s="2">
        <v>112.36</v>
      </c>
      <c r="W158" s="114" t="str">
        <f t="shared" si="3"/>
        <v>1:1</v>
      </c>
    </row>
    <row r="159" spans="1:23" x14ac:dyDescent="0.5">
      <c r="A159" s="113" t="s">
        <v>279</v>
      </c>
      <c r="B159" s="5">
        <v>65.09</v>
      </c>
      <c r="C159">
        <v>65.09</v>
      </c>
      <c r="D159" s="2">
        <v>73.16</v>
      </c>
      <c r="E159" s="2">
        <v>65.09</v>
      </c>
      <c r="F159" s="2">
        <v>70.67</v>
      </c>
      <c r="G159" s="2">
        <v>65.09</v>
      </c>
      <c r="H159" s="2">
        <v>65.09</v>
      </c>
      <c r="I159" s="2">
        <v>62.69</v>
      </c>
      <c r="J159" s="2">
        <v>62.69</v>
      </c>
      <c r="K159" s="2">
        <v>64.98</v>
      </c>
      <c r="L159" s="2">
        <v>64.98</v>
      </c>
      <c r="M159" s="2">
        <v>64.98</v>
      </c>
      <c r="N159" s="2">
        <v>62.69</v>
      </c>
      <c r="O159" s="2">
        <v>62.69</v>
      </c>
      <c r="P159" s="2">
        <v>64.98</v>
      </c>
      <c r="Q159" s="2">
        <v>64.98</v>
      </c>
      <c r="R159" s="2">
        <v>65.09</v>
      </c>
      <c r="S159" s="2">
        <v>73.16</v>
      </c>
      <c r="T159" s="2">
        <v>64.98</v>
      </c>
      <c r="U159" s="2">
        <v>67.930000000000007</v>
      </c>
      <c r="V159" s="2">
        <v>65.09</v>
      </c>
      <c r="W159" s="114" t="str">
        <f t="shared" si="3"/>
        <v>1:2</v>
      </c>
    </row>
    <row r="160" spans="1:23" x14ac:dyDescent="0.5">
      <c r="A160" s="113" t="s">
        <v>280</v>
      </c>
      <c r="B160" s="5">
        <v>48.5</v>
      </c>
      <c r="C160">
        <v>48.5</v>
      </c>
      <c r="D160" s="2">
        <v>54.33</v>
      </c>
      <c r="E160" s="2">
        <v>48.5</v>
      </c>
      <c r="F160" s="2">
        <v>52.71</v>
      </c>
      <c r="G160" s="2">
        <v>48.5</v>
      </c>
      <c r="H160" s="2">
        <v>48.5</v>
      </c>
      <c r="I160" s="2">
        <v>46.76</v>
      </c>
      <c r="J160" s="2">
        <v>46.76</v>
      </c>
      <c r="K160" s="2">
        <v>48.26</v>
      </c>
      <c r="L160" s="2">
        <v>48.26</v>
      </c>
      <c r="M160" s="2">
        <v>48.26</v>
      </c>
      <c r="N160" s="2">
        <v>46.76</v>
      </c>
      <c r="O160" s="2">
        <v>46.76</v>
      </c>
      <c r="P160" s="2">
        <v>48.26</v>
      </c>
      <c r="Q160" s="2">
        <v>48.26</v>
      </c>
      <c r="R160" s="2">
        <v>48.5</v>
      </c>
      <c r="S160" s="2">
        <v>54.33</v>
      </c>
      <c r="T160" s="2">
        <v>48.26</v>
      </c>
      <c r="U160" s="2">
        <v>50.61</v>
      </c>
      <c r="V160" s="2">
        <v>48.5</v>
      </c>
      <c r="W160" s="114" t="str">
        <f t="shared" si="3"/>
        <v>1:3</v>
      </c>
    </row>
    <row r="161" spans="1:23" x14ac:dyDescent="0.5">
      <c r="A161" s="113" t="s">
        <v>281</v>
      </c>
      <c r="B161" s="5">
        <v>123.06</v>
      </c>
      <c r="C161">
        <v>123.06</v>
      </c>
      <c r="D161" s="2">
        <v>138.27000000000001</v>
      </c>
      <c r="E161" s="2">
        <v>123.06</v>
      </c>
      <c r="F161" s="2">
        <v>133.43</v>
      </c>
      <c r="G161" s="2">
        <v>123.06</v>
      </c>
      <c r="H161" s="2">
        <v>123.06</v>
      </c>
      <c r="I161" s="2">
        <v>118.35999999999999</v>
      </c>
      <c r="J161" s="2">
        <v>118.35999999999999</v>
      </c>
      <c r="K161" s="2">
        <v>122.77</v>
      </c>
      <c r="L161" s="2">
        <v>122.77</v>
      </c>
      <c r="M161" s="2">
        <v>122.77</v>
      </c>
      <c r="N161" s="2">
        <v>118.35999999999999</v>
      </c>
      <c r="O161" s="2">
        <v>118.35999999999999</v>
      </c>
      <c r="P161" s="2">
        <v>122.77</v>
      </c>
      <c r="Q161" s="2">
        <v>122.77</v>
      </c>
      <c r="R161" s="2">
        <v>123.06</v>
      </c>
      <c r="S161" s="2">
        <v>138.27000000000001</v>
      </c>
      <c r="T161" s="2">
        <v>122.77</v>
      </c>
      <c r="U161" s="2">
        <v>128.36000000000001</v>
      </c>
      <c r="V161" s="2">
        <v>123.06</v>
      </c>
      <c r="W161" s="114" t="str">
        <f t="shared" si="3"/>
        <v>1:1</v>
      </c>
    </row>
    <row r="162" spans="1:23" x14ac:dyDescent="0.5">
      <c r="A162" s="113" t="s">
        <v>282</v>
      </c>
      <c r="B162" s="5">
        <v>71.260000000000005</v>
      </c>
      <c r="C162">
        <v>71.260000000000005</v>
      </c>
      <c r="D162" s="2">
        <v>80.2</v>
      </c>
      <c r="E162" s="2">
        <v>71.260000000000005</v>
      </c>
      <c r="F162" s="2">
        <v>77.5</v>
      </c>
      <c r="G162" s="2">
        <v>71.260000000000005</v>
      </c>
      <c r="H162" s="2">
        <v>71.260000000000005</v>
      </c>
      <c r="I162" s="2">
        <v>68.739999999999995</v>
      </c>
      <c r="J162" s="2">
        <v>68.739999999999995</v>
      </c>
      <c r="K162" s="2">
        <v>71.209999999999994</v>
      </c>
      <c r="L162" s="2">
        <v>71.209999999999994</v>
      </c>
      <c r="M162" s="2">
        <v>71.209999999999994</v>
      </c>
      <c r="N162" s="2">
        <v>68.739999999999995</v>
      </c>
      <c r="O162" s="2">
        <v>68.739999999999995</v>
      </c>
      <c r="P162" s="2">
        <v>71.209999999999994</v>
      </c>
      <c r="Q162" s="2">
        <v>71.209999999999994</v>
      </c>
      <c r="R162" s="2">
        <v>71.260000000000005</v>
      </c>
      <c r="S162" s="2">
        <v>80.2</v>
      </c>
      <c r="T162" s="2">
        <v>71.209999999999994</v>
      </c>
      <c r="U162" s="2">
        <v>74.33</v>
      </c>
      <c r="V162" s="2">
        <v>71.260000000000005</v>
      </c>
      <c r="W162" s="114" t="str">
        <f t="shared" si="3"/>
        <v>1:2</v>
      </c>
    </row>
    <row r="163" spans="1:23" x14ac:dyDescent="0.5">
      <c r="A163" s="113" t="s">
        <v>283</v>
      </c>
      <c r="B163" s="5">
        <v>52.88</v>
      </c>
      <c r="C163">
        <v>52.88</v>
      </c>
      <c r="D163" s="2">
        <v>59.54</v>
      </c>
      <c r="E163" s="2">
        <v>52.88</v>
      </c>
      <c r="F163" s="2">
        <v>57.56</v>
      </c>
      <c r="G163" s="2">
        <v>52.88</v>
      </c>
      <c r="H163" s="2">
        <v>52.88</v>
      </c>
      <c r="I163" s="2">
        <v>51.06</v>
      </c>
      <c r="J163" s="2">
        <v>51.06</v>
      </c>
      <c r="K163" s="2">
        <v>52.87</v>
      </c>
      <c r="L163" s="2">
        <v>52.87</v>
      </c>
      <c r="M163" s="2">
        <v>52.87</v>
      </c>
      <c r="N163" s="2">
        <v>51.06</v>
      </c>
      <c r="O163" s="2">
        <v>51.06</v>
      </c>
      <c r="P163" s="2">
        <v>52.87</v>
      </c>
      <c r="Q163" s="2">
        <v>52.87</v>
      </c>
      <c r="R163" s="2">
        <v>52.88</v>
      </c>
      <c r="S163" s="2">
        <v>59.54</v>
      </c>
      <c r="T163" s="2">
        <v>52.87</v>
      </c>
      <c r="U163" s="2">
        <v>55.16</v>
      </c>
      <c r="V163" s="2">
        <v>52.88</v>
      </c>
      <c r="W163" s="114" t="str">
        <f t="shared" si="3"/>
        <v>1:3</v>
      </c>
    </row>
    <row r="164" spans="1:23" x14ac:dyDescent="0.5">
      <c r="A164" s="113" t="s">
        <v>284</v>
      </c>
      <c r="B164" s="5">
        <v>110.51</v>
      </c>
      <c r="C164">
        <v>110.51</v>
      </c>
      <c r="D164" s="2">
        <v>123.56999999999998</v>
      </c>
      <c r="E164" s="2">
        <v>110.51</v>
      </c>
      <c r="F164" s="2">
        <v>119.13</v>
      </c>
      <c r="G164" s="2">
        <v>110.51</v>
      </c>
      <c r="H164" s="2">
        <v>110.51</v>
      </c>
      <c r="I164" s="2">
        <v>105.96999999999998</v>
      </c>
      <c r="J164" s="2">
        <v>105.96999999999998</v>
      </c>
      <c r="K164" s="2">
        <v>110.02999999999999</v>
      </c>
      <c r="L164" s="2">
        <v>110.02999999999999</v>
      </c>
      <c r="M164" s="2">
        <v>110.02999999999999</v>
      </c>
      <c r="N164" s="2">
        <v>105.96999999999998</v>
      </c>
      <c r="O164" s="2">
        <v>105.96999999999998</v>
      </c>
      <c r="P164" s="2">
        <v>110.02999999999999</v>
      </c>
      <c r="Q164" s="2">
        <v>110.02999999999999</v>
      </c>
      <c r="R164" s="2">
        <v>110.51</v>
      </c>
      <c r="S164" s="2">
        <v>123.56999999999998</v>
      </c>
      <c r="T164" s="2">
        <v>110.02999999999999</v>
      </c>
      <c r="U164" s="2">
        <v>115.19</v>
      </c>
      <c r="V164" s="2">
        <v>110.51</v>
      </c>
      <c r="W164" s="114" t="str">
        <f t="shared" si="3"/>
        <v>1:1</v>
      </c>
    </row>
    <row r="165" spans="1:23" x14ac:dyDescent="0.5">
      <c r="A165" s="113" t="s">
        <v>285</v>
      </c>
      <c r="B165" s="5">
        <v>64</v>
      </c>
      <c r="C165">
        <v>64</v>
      </c>
      <c r="D165" s="2">
        <v>71.67</v>
      </c>
      <c r="E165" s="2">
        <v>64</v>
      </c>
      <c r="F165" s="2">
        <v>69.19</v>
      </c>
      <c r="G165" s="2">
        <v>64</v>
      </c>
      <c r="H165" s="2">
        <v>64</v>
      </c>
      <c r="I165" s="2">
        <v>61.54</v>
      </c>
      <c r="J165" s="2">
        <v>61.54</v>
      </c>
      <c r="K165" s="2">
        <v>63.81</v>
      </c>
      <c r="L165" s="2">
        <v>63.81</v>
      </c>
      <c r="M165" s="2">
        <v>63.81</v>
      </c>
      <c r="N165" s="2">
        <v>61.54</v>
      </c>
      <c r="O165" s="2">
        <v>61.54</v>
      </c>
      <c r="P165" s="2">
        <v>63.81</v>
      </c>
      <c r="Q165" s="2">
        <v>63.81</v>
      </c>
      <c r="R165" s="2">
        <v>64</v>
      </c>
      <c r="S165" s="2">
        <v>71.67</v>
      </c>
      <c r="T165" s="2">
        <v>63.81</v>
      </c>
      <c r="U165" s="2">
        <v>66.7</v>
      </c>
      <c r="V165" s="2">
        <v>64</v>
      </c>
      <c r="W165" s="114" t="str">
        <f t="shared" si="3"/>
        <v>1:2</v>
      </c>
    </row>
    <row r="166" spans="1:23" x14ac:dyDescent="0.5">
      <c r="A166" s="113" t="s">
        <v>286</v>
      </c>
      <c r="B166" s="5">
        <v>47.49</v>
      </c>
      <c r="C166">
        <v>47.49</v>
      </c>
      <c r="D166" s="2">
        <v>53.21</v>
      </c>
      <c r="E166" s="2">
        <v>47.49</v>
      </c>
      <c r="F166" s="2">
        <v>51.39</v>
      </c>
      <c r="G166" s="2">
        <v>47.49</v>
      </c>
      <c r="H166" s="2">
        <v>47.49</v>
      </c>
      <c r="I166" s="2">
        <v>45.71</v>
      </c>
      <c r="J166" s="2">
        <v>45.71</v>
      </c>
      <c r="K166" s="2">
        <v>47.38</v>
      </c>
      <c r="L166" s="2">
        <v>47.38</v>
      </c>
      <c r="M166" s="2">
        <v>47.38</v>
      </c>
      <c r="N166" s="2">
        <v>45.71</v>
      </c>
      <c r="O166" s="2">
        <v>45.71</v>
      </c>
      <c r="P166" s="2">
        <v>47.38</v>
      </c>
      <c r="Q166" s="2">
        <v>47.38</v>
      </c>
      <c r="R166" s="2">
        <v>47.49</v>
      </c>
      <c r="S166" s="2">
        <v>53.21</v>
      </c>
      <c r="T166" s="2">
        <v>47.38</v>
      </c>
      <c r="U166" s="2">
        <v>49.5</v>
      </c>
      <c r="V166" s="2">
        <v>47.49</v>
      </c>
      <c r="W166" s="114" t="str">
        <f t="shared" si="3"/>
        <v>1:3</v>
      </c>
    </row>
    <row r="167" spans="1:23" x14ac:dyDescent="0.5">
      <c r="A167" s="113" t="s">
        <v>287</v>
      </c>
      <c r="B167" s="5">
        <v>154.16</v>
      </c>
      <c r="C167">
        <v>154.16</v>
      </c>
      <c r="D167" s="2">
        <v>174.25</v>
      </c>
      <c r="E167" s="2">
        <v>154.16</v>
      </c>
      <c r="F167" s="2">
        <v>168.42000000000002</v>
      </c>
      <c r="G167" s="2">
        <v>154.16</v>
      </c>
      <c r="H167" s="2">
        <v>154.16</v>
      </c>
      <c r="I167" s="2">
        <v>149.20000000000002</v>
      </c>
      <c r="J167" s="2">
        <v>149.20000000000002</v>
      </c>
      <c r="K167" s="2">
        <v>154.48999999999998</v>
      </c>
      <c r="L167" s="2">
        <v>154.48999999999998</v>
      </c>
      <c r="M167" s="2">
        <v>154.48999999999998</v>
      </c>
      <c r="N167" s="2">
        <v>149.20000000000002</v>
      </c>
      <c r="O167" s="2">
        <v>149.20000000000002</v>
      </c>
      <c r="P167" s="2">
        <v>154.48999999999998</v>
      </c>
      <c r="Q167" s="2">
        <v>154.48999999999998</v>
      </c>
      <c r="R167" s="2">
        <v>154.16</v>
      </c>
      <c r="S167" s="2">
        <v>174.25</v>
      </c>
      <c r="T167" s="2">
        <v>154.48999999999998</v>
      </c>
      <c r="U167" s="2">
        <v>161.11000000000001</v>
      </c>
      <c r="V167" s="2">
        <v>154.16</v>
      </c>
      <c r="W167" s="114" t="str">
        <f t="shared" si="3"/>
        <v>1:1</v>
      </c>
    </row>
    <row r="168" spans="1:23" x14ac:dyDescent="0.5">
      <c r="A168" s="113" t="s">
        <v>288</v>
      </c>
      <c r="B168" s="5">
        <v>89.27</v>
      </c>
      <c r="C168">
        <v>89.27</v>
      </c>
      <c r="D168" s="2">
        <v>101.06</v>
      </c>
      <c r="E168" s="2">
        <v>89.27</v>
      </c>
      <c r="F168" s="2">
        <v>97.82</v>
      </c>
      <c r="G168" s="2">
        <v>89.27</v>
      </c>
      <c r="H168" s="2">
        <v>89.27</v>
      </c>
      <c r="I168" s="2">
        <v>86.66</v>
      </c>
      <c r="J168" s="2">
        <v>86.66</v>
      </c>
      <c r="K168" s="2">
        <v>89.6</v>
      </c>
      <c r="L168" s="2">
        <v>89.6</v>
      </c>
      <c r="M168" s="2">
        <v>89.6</v>
      </c>
      <c r="N168" s="2">
        <v>86.66</v>
      </c>
      <c r="O168" s="2">
        <v>86.66</v>
      </c>
      <c r="P168" s="2">
        <v>89.6</v>
      </c>
      <c r="Q168" s="2">
        <v>89.6</v>
      </c>
      <c r="R168" s="2">
        <v>89.27</v>
      </c>
      <c r="S168" s="2">
        <v>101.06</v>
      </c>
      <c r="T168" s="2">
        <v>89.6</v>
      </c>
      <c r="U168" s="2">
        <v>93.3</v>
      </c>
      <c r="V168" s="2">
        <v>89.27</v>
      </c>
      <c r="W168" s="114" t="str">
        <f t="shared" si="3"/>
        <v>1:2</v>
      </c>
    </row>
    <row r="169" spans="1:23" x14ac:dyDescent="0.5">
      <c r="A169" s="113" t="s">
        <v>289</v>
      </c>
      <c r="B169" s="5">
        <v>66.239999999999995</v>
      </c>
      <c r="C169">
        <v>66.239999999999995</v>
      </c>
      <c r="D169" s="2">
        <v>75.03</v>
      </c>
      <c r="E169" s="2">
        <v>66.239999999999995</v>
      </c>
      <c r="F169" s="2">
        <v>72.66</v>
      </c>
      <c r="G169" s="2">
        <v>66.239999999999995</v>
      </c>
      <c r="H169" s="2">
        <v>66.239999999999995</v>
      </c>
      <c r="I169" s="2">
        <v>64.37</v>
      </c>
      <c r="J169" s="2">
        <v>64.37</v>
      </c>
      <c r="K169" s="2">
        <v>66.52</v>
      </c>
      <c r="L169" s="2">
        <v>66.52</v>
      </c>
      <c r="M169" s="2">
        <v>66.52</v>
      </c>
      <c r="N169" s="2">
        <v>64.37</v>
      </c>
      <c r="O169" s="2">
        <v>64.37</v>
      </c>
      <c r="P169" s="2">
        <v>66.52</v>
      </c>
      <c r="Q169" s="2">
        <v>66.52</v>
      </c>
      <c r="R169" s="2">
        <v>66.239999999999995</v>
      </c>
      <c r="S169" s="2">
        <v>75.03</v>
      </c>
      <c r="T169" s="2">
        <v>66.52</v>
      </c>
      <c r="U169" s="2">
        <v>69.23</v>
      </c>
      <c r="V169" s="2">
        <v>66.239999999999995</v>
      </c>
      <c r="W169" s="114" t="str">
        <f t="shared" si="3"/>
        <v>1:3</v>
      </c>
    </row>
    <row r="170" spans="1:23" x14ac:dyDescent="0.5">
      <c r="A170" s="113" t="s">
        <v>290</v>
      </c>
      <c r="B170" s="5">
        <v>77.600000000000009</v>
      </c>
      <c r="C170">
        <v>77.600000000000009</v>
      </c>
      <c r="D170" s="2">
        <v>92.72</v>
      </c>
      <c r="E170" s="2">
        <v>77.600000000000009</v>
      </c>
      <c r="F170" s="2">
        <v>92.72</v>
      </c>
      <c r="G170" s="2">
        <v>77.600000000000009</v>
      </c>
      <c r="H170" s="2">
        <v>77.600000000000009</v>
      </c>
      <c r="I170" s="2">
        <v>81.64</v>
      </c>
      <c r="J170" s="2">
        <v>81.64</v>
      </c>
      <c r="K170" s="2">
        <v>81.64</v>
      </c>
      <c r="L170" s="2">
        <v>81.64</v>
      </c>
      <c r="M170" s="2">
        <v>81.64</v>
      </c>
      <c r="N170" s="2">
        <v>81.64</v>
      </c>
      <c r="O170" s="2">
        <v>81.64</v>
      </c>
      <c r="P170" s="2">
        <v>81.240000000000009</v>
      </c>
      <c r="Q170" s="2">
        <v>81.64</v>
      </c>
      <c r="R170" s="2">
        <v>77.600000000000009</v>
      </c>
      <c r="S170" s="2">
        <v>92.72</v>
      </c>
      <c r="T170" s="2">
        <v>81.64</v>
      </c>
      <c r="U170" s="2">
        <v>81.64</v>
      </c>
      <c r="V170" s="2">
        <v>77.600000000000009</v>
      </c>
      <c r="W170" s="114" t="str">
        <f t="shared" si="3"/>
        <v>1:1</v>
      </c>
    </row>
    <row r="171" spans="1:23" x14ac:dyDescent="0.5">
      <c r="A171" s="113" t="s">
        <v>291</v>
      </c>
      <c r="B171" s="5">
        <v>44.75</v>
      </c>
      <c r="C171">
        <v>44.75</v>
      </c>
      <c r="D171" s="2">
        <v>53.59</v>
      </c>
      <c r="E171" s="2">
        <v>44.75</v>
      </c>
      <c r="F171" s="2">
        <v>53.59</v>
      </c>
      <c r="G171" s="2">
        <v>44.75</v>
      </c>
      <c r="H171" s="2">
        <v>44.75</v>
      </c>
      <c r="I171" s="2">
        <v>47.19</v>
      </c>
      <c r="J171" s="2">
        <v>47.19</v>
      </c>
      <c r="K171" s="2">
        <v>47.19</v>
      </c>
      <c r="L171" s="2">
        <v>47.19</v>
      </c>
      <c r="M171" s="2">
        <v>47.19</v>
      </c>
      <c r="N171" s="2">
        <v>47.19</v>
      </c>
      <c r="O171" s="2">
        <v>47.19</v>
      </c>
      <c r="P171" s="2">
        <v>46.84</v>
      </c>
      <c r="Q171" s="2">
        <v>47.19</v>
      </c>
      <c r="R171" s="2">
        <v>44.75</v>
      </c>
      <c r="S171" s="2">
        <v>53.59</v>
      </c>
      <c r="T171" s="2">
        <v>47.19</v>
      </c>
      <c r="U171" s="2">
        <v>47.19</v>
      </c>
      <c r="V171" s="2">
        <v>44.75</v>
      </c>
      <c r="W171" s="114" t="str">
        <f t="shared" si="3"/>
        <v>1:2</v>
      </c>
    </row>
    <row r="172" spans="1:23" x14ac:dyDescent="0.5">
      <c r="A172" s="113" t="s">
        <v>292</v>
      </c>
      <c r="B172" s="5">
        <v>33.86</v>
      </c>
      <c r="C172">
        <v>33.86</v>
      </c>
      <c r="D172" s="2">
        <v>40.630000000000003</v>
      </c>
      <c r="E172" s="2">
        <v>33.86</v>
      </c>
      <c r="F172" s="2">
        <v>40.630000000000003</v>
      </c>
      <c r="G172" s="2">
        <v>33.86</v>
      </c>
      <c r="H172" s="2">
        <v>33.86</v>
      </c>
      <c r="I172" s="2">
        <v>35.78</v>
      </c>
      <c r="J172" s="2">
        <v>35.78</v>
      </c>
      <c r="K172" s="2">
        <v>35.78</v>
      </c>
      <c r="L172" s="2">
        <v>35.78</v>
      </c>
      <c r="M172" s="2">
        <v>35.78</v>
      </c>
      <c r="N172" s="2">
        <v>35.78</v>
      </c>
      <c r="O172" s="2">
        <v>35.78</v>
      </c>
      <c r="P172" s="2">
        <v>35.44</v>
      </c>
      <c r="Q172" s="2">
        <v>35.78</v>
      </c>
      <c r="R172" s="2">
        <v>33.86</v>
      </c>
      <c r="S172" s="2">
        <v>40.630000000000003</v>
      </c>
      <c r="T172" s="2">
        <v>35.78</v>
      </c>
      <c r="U172" s="2">
        <v>35.78</v>
      </c>
      <c r="V172" s="2">
        <v>33.86</v>
      </c>
      <c r="W172" s="114" t="str">
        <f t="shared" si="3"/>
        <v>1:3</v>
      </c>
    </row>
    <row r="173" spans="1:23" x14ac:dyDescent="0.5">
      <c r="A173" s="113" t="s">
        <v>293</v>
      </c>
      <c r="B173" s="5">
        <v>55.68</v>
      </c>
      <c r="C173">
        <v>55.68</v>
      </c>
      <c r="D173" s="2">
        <v>66.410000000000011</v>
      </c>
      <c r="E173" s="2">
        <v>55.68</v>
      </c>
      <c r="F173" s="2">
        <v>66.410000000000011</v>
      </c>
      <c r="G173" s="2">
        <v>55.68</v>
      </c>
      <c r="H173" s="2">
        <v>55.68</v>
      </c>
      <c r="I173" s="2">
        <v>58.66</v>
      </c>
      <c r="J173" s="2">
        <v>58.66</v>
      </c>
      <c r="K173" s="2">
        <v>58.66</v>
      </c>
      <c r="L173" s="2">
        <v>58.66</v>
      </c>
      <c r="M173" s="2">
        <v>58.66</v>
      </c>
      <c r="N173" s="2">
        <v>58.66</v>
      </c>
      <c r="O173" s="2">
        <v>58.66</v>
      </c>
      <c r="P173" s="2">
        <v>58.2</v>
      </c>
      <c r="Q173" s="2">
        <v>58.66</v>
      </c>
      <c r="R173" s="2">
        <v>55.68</v>
      </c>
      <c r="S173" s="2">
        <v>66.410000000000011</v>
      </c>
      <c r="T173" s="2">
        <v>58.66</v>
      </c>
      <c r="U173" s="2">
        <v>58.66</v>
      </c>
      <c r="V173" s="2">
        <v>55.68</v>
      </c>
      <c r="W173" s="114" t="str">
        <f t="shared" si="3"/>
        <v>1:1</v>
      </c>
    </row>
    <row r="174" spans="1:23" x14ac:dyDescent="0.5">
      <c r="A174" s="113" t="s">
        <v>294</v>
      </c>
      <c r="B174" s="5">
        <v>32.07</v>
      </c>
      <c r="C174">
        <v>32.07</v>
      </c>
      <c r="D174" s="2">
        <v>38.36</v>
      </c>
      <c r="E174" s="2">
        <v>32.07</v>
      </c>
      <c r="F174" s="2">
        <v>38.36</v>
      </c>
      <c r="G174" s="2">
        <v>32.07</v>
      </c>
      <c r="H174" s="2">
        <v>32.07</v>
      </c>
      <c r="I174" s="2">
        <v>33.89</v>
      </c>
      <c r="J174" s="2">
        <v>33.89</v>
      </c>
      <c r="K174" s="2">
        <v>33.89</v>
      </c>
      <c r="L174" s="2">
        <v>33.89</v>
      </c>
      <c r="M174" s="2">
        <v>33.89</v>
      </c>
      <c r="N174" s="2">
        <v>33.89</v>
      </c>
      <c r="O174" s="2">
        <v>33.89</v>
      </c>
      <c r="P174" s="2">
        <v>33.5</v>
      </c>
      <c r="Q174" s="2">
        <v>33.89</v>
      </c>
      <c r="R174" s="2">
        <v>32.07</v>
      </c>
      <c r="S174" s="2">
        <v>38.36</v>
      </c>
      <c r="T174" s="2">
        <v>33.89</v>
      </c>
      <c r="U174" s="2">
        <v>33.89</v>
      </c>
      <c r="V174" s="2">
        <v>32.07</v>
      </c>
      <c r="W174" s="114" t="str">
        <f t="shared" si="3"/>
        <v>1:2</v>
      </c>
    </row>
    <row r="175" spans="1:23" x14ac:dyDescent="0.5">
      <c r="A175" s="113" t="s">
        <v>295</v>
      </c>
      <c r="B175" s="5">
        <v>24.22</v>
      </c>
      <c r="C175">
        <v>24.22</v>
      </c>
      <c r="D175" s="2">
        <v>29.07</v>
      </c>
      <c r="E175" s="2">
        <v>24.22</v>
      </c>
      <c r="F175" s="2">
        <v>29.07</v>
      </c>
      <c r="G175" s="2">
        <v>24.22</v>
      </c>
      <c r="H175" s="2">
        <v>24.22</v>
      </c>
      <c r="I175" s="2">
        <v>25.68</v>
      </c>
      <c r="J175" s="2">
        <v>25.68</v>
      </c>
      <c r="K175" s="2">
        <v>25.68</v>
      </c>
      <c r="L175" s="2">
        <v>25.68</v>
      </c>
      <c r="M175" s="2">
        <v>25.68</v>
      </c>
      <c r="N175" s="2">
        <v>25.68</v>
      </c>
      <c r="O175" s="2">
        <v>25.68</v>
      </c>
      <c r="P175" s="2">
        <v>25.29</v>
      </c>
      <c r="Q175" s="2">
        <v>25.68</v>
      </c>
      <c r="R175" s="2">
        <v>24.22</v>
      </c>
      <c r="S175" s="2">
        <v>29.07</v>
      </c>
      <c r="T175" s="2">
        <v>25.68</v>
      </c>
      <c r="U175" s="2">
        <v>25.68</v>
      </c>
      <c r="V175" s="2">
        <v>24.22</v>
      </c>
      <c r="W175" s="114" t="str">
        <f t="shared" si="3"/>
        <v>1:3</v>
      </c>
    </row>
    <row r="176" spans="1:23" x14ac:dyDescent="0.5">
      <c r="A176" s="113" t="s">
        <v>296</v>
      </c>
      <c r="B176" s="5">
        <v>42.190000000000005</v>
      </c>
      <c r="C176">
        <v>42.190000000000005</v>
      </c>
      <c r="D176" s="2">
        <v>50.17</v>
      </c>
      <c r="E176" s="2">
        <v>42.190000000000005</v>
      </c>
      <c r="F176" s="2">
        <v>50.17</v>
      </c>
      <c r="G176" s="2">
        <v>42.190000000000005</v>
      </c>
      <c r="H176" s="2">
        <v>42.190000000000005</v>
      </c>
      <c r="I176" s="2">
        <v>44.480000000000004</v>
      </c>
      <c r="J176" s="2">
        <v>44.480000000000004</v>
      </c>
      <c r="K176" s="2">
        <v>44.480000000000004</v>
      </c>
      <c r="L176" s="2">
        <v>44.480000000000004</v>
      </c>
      <c r="M176" s="2">
        <v>44.480000000000004</v>
      </c>
      <c r="N176" s="2">
        <v>44.480000000000004</v>
      </c>
      <c r="O176" s="2">
        <v>44.480000000000004</v>
      </c>
      <c r="P176" s="2">
        <v>44.06</v>
      </c>
      <c r="Q176" s="2">
        <v>44.480000000000004</v>
      </c>
      <c r="R176" s="2">
        <v>42.190000000000005</v>
      </c>
      <c r="S176" s="2">
        <v>50.17</v>
      </c>
      <c r="T176" s="2">
        <v>44.480000000000004</v>
      </c>
      <c r="U176" s="2">
        <v>44.480000000000004</v>
      </c>
      <c r="V176" s="2">
        <v>42.190000000000005</v>
      </c>
      <c r="W176" s="114" t="str">
        <f t="shared" si="3"/>
        <v>1:1</v>
      </c>
    </row>
    <row r="177" spans="1:23" x14ac:dyDescent="0.5">
      <c r="A177" s="113" t="s">
        <v>297</v>
      </c>
      <c r="B177" s="5">
        <v>23.85</v>
      </c>
      <c r="C177">
        <v>23.85</v>
      </c>
      <c r="D177" s="2">
        <v>28.47</v>
      </c>
      <c r="E177" s="2">
        <v>23.85</v>
      </c>
      <c r="F177" s="2">
        <v>28.47</v>
      </c>
      <c r="G177" s="2">
        <v>23.85</v>
      </c>
      <c r="H177" s="2">
        <v>23.85</v>
      </c>
      <c r="I177" s="2">
        <v>25.24</v>
      </c>
      <c r="J177" s="2">
        <v>25.24</v>
      </c>
      <c r="K177" s="2">
        <v>25.24</v>
      </c>
      <c r="L177" s="2">
        <v>25.24</v>
      </c>
      <c r="M177" s="2">
        <v>25.24</v>
      </c>
      <c r="N177" s="2">
        <v>25.24</v>
      </c>
      <c r="O177" s="2">
        <v>25.24</v>
      </c>
      <c r="P177" s="2">
        <v>24.89</v>
      </c>
      <c r="Q177" s="2">
        <v>25.24</v>
      </c>
      <c r="R177" s="2">
        <v>23.85</v>
      </c>
      <c r="S177" s="2">
        <v>28.47</v>
      </c>
      <c r="T177" s="2">
        <v>25.24</v>
      </c>
      <c r="U177" s="2">
        <v>25.24</v>
      </c>
      <c r="V177" s="2">
        <v>23.85</v>
      </c>
      <c r="W177" s="114" t="str">
        <f t="shared" si="3"/>
        <v>1:2</v>
      </c>
    </row>
    <row r="178" spans="1:23" x14ac:dyDescent="0.5">
      <c r="A178" s="113" t="s">
        <v>298</v>
      </c>
      <c r="B178" s="5">
        <v>17.809999999999999</v>
      </c>
      <c r="C178">
        <v>17.809999999999999</v>
      </c>
      <c r="D178" s="2">
        <v>21.34</v>
      </c>
      <c r="E178" s="2">
        <v>17.809999999999999</v>
      </c>
      <c r="F178" s="2">
        <v>21.34</v>
      </c>
      <c r="G178" s="2">
        <v>17.809999999999999</v>
      </c>
      <c r="H178" s="2">
        <v>17.809999999999999</v>
      </c>
      <c r="I178" s="2">
        <v>18.920000000000002</v>
      </c>
      <c r="J178" s="2">
        <v>18.920000000000002</v>
      </c>
      <c r="K178" s="2">
        <v>18.920000000000002</v>
      </c>
      <c r="L178" s="2">
        <v>18.920000000000002</v>
      </c>
      <c r="M178" s="2">
        <v>18.920000000000002</v>
      </c>
      <c r="N178" s="2">
        <v>18.920000000000002</v>
      </c>
      <c r="O178" s="2">
        <v>18.920000000000002</v>
      </c>
      <c r="P178" s="2">
        <v>18.579999999999998</v>
      </c>
      <c r="Q178" s="2">
        <v>18.920000000000002</v>
      </c>
      <c r="R178" s="2">
        <v>17.809999999999999</v>
      </c>
      <c r="S178" s="2">
        <v>21.34</v>
      </c>
      <c r="T178" s="2">
        <v>18.920000000000002</v>
      </c>
      <c r="U178" s="2">
        <v>18.920000000000002</v>
      </c>
      <c r="V178" s="2">
        <v>17.809999999999999</v>
      </c>
      <c r="W178" s="114" t="str">
        <f t="shared" si="3"/>
        <v>1:3</v>
      </c>
    </row>
    <row r="179" spans="1:23" x14ac:dyDescent="0.5">
      <c r="A179" s="113" t="s">
        <v>299</v>
      </c>
      <c r="B179" s="5">
        <v>115.6</v>
      </c>
      <c r="C179">
        <v>115.6</v>
      </c>
      <c r="D179" s="2">
        <v>138.02000000000001</v>
      </c>
      <c r="E179" s="2">
        <v>115.6</v>
      </c>
      <c r="F179" s="2">
        <v>138.02000000000001</v>
      </c>
      <c r="G179" s="2">
        <v>115.6</v>
      </c>
      <c r="H179" s="2">
        <v>115.6</v>
      </c>
      <c r="I179" s="2">
        <v>121.55000000000001</v>
      </c>
      <c r="J179" s="2">
        <v>121.55000000000001</v>
      </c>
      <c r="K179" s="2">
        <v>121.55000000000001</v>
      </c>
      <c r="L179" s="2">
        <v>121.55000000000001</v>
      </c>
      <c r="M179" s="2">
        <v>121.55000000000001</v>
      </c>
      <c r="N179" s="2">
        <v>121.55000000000001</v>
      </c>
      <c r="O179" s="2">
        <v>121.55000000000001</v>
      </c>
      <c r="P179" s="2">
        <v>121.11</v>
      </c>
      <c r="Q179" s="2">
        <v>121.55000000000001</v>
      </c>
      <c r="R179" s="2">
        <v>115.6</v>
      </c>
      <c r="S179" s="2">
        <v>138.02000000000001</v>
      </c>
      <c r="T179" s="2">
        <v>121.55000000000001</v>
      </c>
      <c r="U179" s="2">
        <v>121.55000000000001</v>
      </c>
      <c r="V179" s="2">
        <v>115.6</v>
      </c>
      <c r="W179" s="114" t="str">
        <f t="shared" si="3"/>
        <v>1:1</v>
      </c>
    </row>
    <row r="180" spans="1:23" x14ac:dyDescent="0.5">
      <c r="A180" s="113" t="s">
        <v>300</v>
      </c>
      <c r="B180" s="5">
        <v>66.790000000000006</v>
      </c>
      <c r="C180">
        <v>66.790000000000006</v>
      </c>
      <c r="D180" s="2">
        <v>79.87</v>
      </c>
      <c r="E180" s="2">
        <v>66.790000000000006</v>
      </c>
      <c r="F180" s="2">
        <v>79.87</v>
      </c>
      <c r="G180" s="2">
        <v>66.790000000000006</v>
      </c>
      <c r="H180" s="2">
        <v>66.790000000000006</v>
      </c>
      <c r="I180" s="2">
        <v>70.34</v>
      </c>
      <c r="J180" s="2">
        <v>70.34</v>
      </c>
      <c r="K180" s="2">
        <v>70.34</v>
      </c>
      <c r="L180" s="2">
        <v>70.34</v>
      </c>
      <c r="M180" s="2">
        <v>70.34</v>
      </c>
      <c r="N180" s="2">
        <v>70.34</v>
      </c>
      <c r="O180" s="2">
        <v>70.34</v>
      </c>
      <c r="P180" s="2">
        <v>69.95</v>
      </c>
      <c r="Q180" s="2">
        <v>70.34</v>
      </c>
      <c r="R180" s="2">
        <v>66.790000000000006</v>
      </c>
      <c r="S180" s="2">
        <v>79.87</v>
      </c>
      <c r="T180" s="2">
        <v>70.34</v>
      </c>
      <c r="U180" s="2">
        <v>70.34</v>
      </c>
      <c r="V180" s="2">
        <v>66.790000000000006</v>
      </c>
      <c r="W180" s="114" t="str">
        <f t="shared" si="3"/>
        <v>1:2</v>
      </c>
    </row>
    <row r="181" spans="1:23" x14ac:dyDescent="0.5">
      <c r="A181" s="113" t="s">
        <v>301</v>
      </c>
      <c r="B181" s="5">
        <v>49.7</v>
      </c>
      <c r="C181">
        <v>49.7</v>
      </c>
      <c r="D181" s="2">
        <v>59.52</v>
      </c>
      <c r="E181" s="2">
        <v>49.7</v>
      </c>
      <c r="F181" s="2">
        <v>59.52</v>
      </c>
      <c r="G181" s="2">
        <v>49.7</v>
      </c>
      <c r="H181" s="2">
        <v>49.7</v>
      </c>
      <c r="I181" s="2">
        <v>52.42</v>
      </c>
      <c r="J181" s="2">
        <v>52.42</v>
      </c>
      <c r="K181" s="2">
        <v>52.42</v>
      </c>
      <c r="L181" s="2">
        <v>52.42</v>
      </c>
      <c r="M181" s="2">
        <v>52.42</v>
      </c>
      <c r="N181" s="2">
        <v>52.42</v>
      </c>
      <c r="O181" s="2">
        <v>52.42</v>
      </c>
      <c r="P181" s="2">
        <v>52.05</v>
      </c>
      <c r="Q181" s="2">
        <v>52.42</v>
      </c>
      <c r="R181" s="2">
        <v>49.7</v>
      </c>
      <c r="S181" s="2">
        <v>59.52</v>
      </c>
      <c r="T181" s="2">
        <v>52.42</v>
      </c>
      <c r="U181" s="2">
        <v>52.42</v>
      </c>
      <c r="V181" s="2">
        <v>49.7</v>
      </c>
      <c r="W181" s="114" t="str">
        <f t="shared" si="3"/>
        <v>1:3</v>
      </c>
    </row>
    <row r="182" spans="1:23" x14ac:dyDescent="0.5">
      <c r="A182" s="113" t="s">
        <v>302</v>
      </c>
      <c r="B182" s="5">
        <v>93.990000000000009</v>
      </c>
      <c r="C182">
        <v>93.990000000000009</v>
      </c>
      <c r="D182" s="2">
        <v>112.63</v>
      </c>
      <c r="E182" s="2">
        <v>93.990000000000009</v>
      </c>
      <c r="F182" s="2">
        <v>112.63</v>
      </c>
      <c r="G182" s="2">
        <v>93.990000000000009</v>
      </c>
      <c r="H182" s="2">
        <v>93.990000000000009</v>
      </c>
      <c r="I182" s="2">
        <v>98.99</v>
      </c>
      <c r="J182" s="2">
        <v>98.99</v>
      </c>
      <c r="K182" s="2">
        <v>98.99</v>
      </c>
      <c r="L182" s="2">
        <v>98.99</v>
      </c>
      <c r="M182" s="2">
        <v>98.99</v>
      </c>
      <c r="N182" s="2">
        <v>98.99</v>
      </c>
      <c r="O182" s="2">
        <v>98.99</v>
      </c>
      <c r="P182" s="2">
        <v>98.490000000000009</v>
      </c>
      <c r="Q182" s="2">
        <v>98.99</v>
      </c>
      <c r="R182" s="2">
        <v>93.990000000000009</v>
      </c>
      <c r="S182" s="2">
        <v>112.63</v>
      </c>
      <c r="T182" s="2">
        <v>98.99</v>
      </c>
      <c r="U182" s="2">
        <v>98.99</v>
      </c>
      <c r="V182" s="2">
        <v>93.990000000000009</v>
      </c>
      <c r="W182" s="114" t="str">
        <f t="shared" si="3"/>
        <v>1:1</v>
      </c>
    </row>
    <row r="183" spans="1:23" x14ac:dyDescent="0.5">
      <c r="A183" s="113" t="s">
        <v>303</v>
      </c>
      <c r="B183" s="5">
        <v>54.41</v>
      </c>
      <c r="C183">
        <v>54.41</v>
      </c>
      <c r="D183" s="2">
        <v>65.33</v>
      </c>
      <c r="E183" s="2">
        <v>54.41</v>
      </c>
      <c r="F183" s="2">
        <v>65.33</v>
      </c>
      <c r="G183" s="2">
        <v>54.41</v>
      </c>
      <c r="H183" s="2">
        <v>54.41</v>
      </c>
      <c r="I183" s="2">
        <v>57.43</v>
      </c>
      <c r="J183" s="2">
        <v>57.43</v>
      </c>
      <c r="K183" s="2">
        <v>57.43</v>
      </c>
      <c r="L183" s="2">
        <v>57.43</v>
      </c>
      <c r="M183" s="2">
        <v>57.43</v>
      </c>
      <c r="N183" s="2">
        <v>57.43</v>
      </c>
      <c r="O183" s="2">
        <v>57.43</v>
      </c>
      <c r="P183" s="2">
        <v>56.99</v>
      </c>
      <c r="Q183" s="2">
        <v>57.43</v>
      </c>
      <c r="R183" s="2">
        <v>54.41</v>
      </c>
      <c r="S183" s="2">
        <v>65.33</v>
      </c>
      <c r="T183" s="2">
        <v>57.43</v>
      </c>
      <c r="U183" s="2">
        <v>57.43</v>
      </c>
      <c r="V183" s="2">
        <v>54.41</v>
      </c>
      <c r="W183" s="114" t="str">
        <f t="shared" si="3"/>
        <v>1:2</v>
      </c>
    </row>
    <row r="184" spans="1:23" x14ac:dyDescent="0.5">
      <c r="A184" s="113" t="s">
        <v>304</v>
      </c>
      <c r="B184" s="5">
        <v>40.56</v>
      </c>
      <c r="C184">
        <v>40.56</v>
      </c>
      <c r="D184" s="2">
        <v>48.8</v>
      </c>
      <c r="E184" s="2">
        <v>40.56</v>
      </c>
      <c r="F184" s="2">
        <v>48.8</v>
      </c>
      <c r="G184" s="2">
        <v>40.56</v>
      </c>
      <c r="H184" s="2">
        <v>40.56</v>
      </c>
      <c r="I184" s="2">
        <v>42.9</v>
      </c>
      <c r="J184" s="2">
        <v>42.9</v>
      </c>
      <c r="K184" s="2">
        <v>42.9</v>
      </c>
      <c r="L184" s="2">
        <v>42.9</v>
      </c>
      <c r="M184" s="2">
        <v>42.9</v>
      </c>
      <c r="N184" s="2">
        <v>42.9</v>
      </c>
      <c r="O184" s="2">
        <v>42.9</v>
      </c>
      <c r="P184" s="2">
        <v>42.47</v>
      </c>
      <c r="Q184" s="2">
        <v>42.9</v>
      </c>
      <c r="R184" s="2">
        <v>40.56</v>
      </c>
      <c r="S184" s="2">
        <v>48.8</v>
      </c>
      <c r="T184" s="2">
        <v>42.9</v>
      </c>
      <c r="U184" s="2">
        <v>42.9</v>
      </c>
      <c r="V184" s="2">
        <v>40.56</v>
      </c>
      <c r="W184" s="114" t="str">
        <f t="shared" si="3"/>
        <v>1:3</v>
      </c>
    </row>
    <row r="185" spans="1:23" x14ac:dyDescent="0.5">
      <c r="A185" s="113" t="s">
        <v>305</v>
      </c>
      <c r="B185" s="5">
        <v>125.79999999999998</v>
      </c>
      <c r="C185">
        <v>125.79999999999998</v>
      </c>
      <c r="D185" s="2">
        <v>149.67000000000002</v>
      </c>
      <c r="E185" s="2">
        <v>125.79999999999998</v>
      </c>
      <c r="F185" s="2">
        <v>149.67000000000002</v>
      </c>
      <c r="G185" s="2">
        <v>125.79999999999998</v>
      </c>
      <c r="H185" s="2">
        <v>125.79999999999998</v>
      </c>
      <c r="I185" s="2">
        <v>132.27000000000001</v>
      </c>
      <c r="J185" s="2">
        <v>132.27000000000001</v>
      </c>
      <c r="K185" s="2">
        <v>132.27000000000001</v>
      </c>
      <c r="L185" s="2">
        <v>132.27000000000001</v>
      </c>
      <c r="M185" s="2">
        <v>132.27000000000001</v>
      </c>
      <c r="N185" s="2">
        <v>132.27000000000001</v>
      </c>
      <c r="O185" s="2">
        <v>132.27000000000001</v>
      </c>
      <c r="P185" s="2">
        <v>131.84</v>
      </c>
      <c r="Q185" s="2">
        <v>132.27000000000001</v>
      </c>
      <c r="R185" s="2">
        <v>125.79999999999998</v>
      </c>
      <c r="S185" s="2">
        <v>149.67000000000002</v>
      </c>
      <c r="T185" s="2">
        <v>132.27000000000001</v>
      </c>
      <c r="U185" s="2">
        <v>132.27000000000001</v>
      </c>
      <c r="V185" s="2">
        <v>125.79999999999998</v>
      </c>
      <c r="W185" s="114" t="str">
        <f t="shared" si="3"/>
        <v>1:1</v>
      </c>
    </row>
    <row r="186" spans="1:23" x14ac:dyDescent="0.5">
      <c r="A186" s="113" t="s">
        <v>306</v>
      </c>
      <c r="B186" s="5">
        <v>72.650000000000006</v>
      </c>
      <c r="C186">
        <v>72.650000000000006</v>
      </c>
      <c r="D186" s="2">
        <v>86.56</v>
      </c>
      <c r="E186" s="2">
        <v>72.650000000000006</v>
      </c>
      <c r="F186" s="2">
        <v>86.56</v>
      </c>
      <c r="G186" s="2">
        <v>72.650000000000006</v>
      </c>
      <c r="H186" s="2">
        <v>72.650000000000006</v>
      </c>
      <c r="I186" s="2">
        <v>76.510000000000005</v>
      </c>
      <c r="J186" s="2">
        <v>76.510000000000005</v>
      </c>
      <c r="K186" s="2">
        <v>76.510000000000005</v>
      </c>
      <c r="L186" s="2">
        <v>76.510000000000005</v>
      </c>
      <c r="M186" s="2">
        <v>76.510000000000005</v>
      </c>
      <c r="N186" s="2">
        <v>76.510000000000005</v>
      </c>
      <c r="O186" s="2">
        <v>76.510000000000005</v>
      </c>
      <c r="P186" s="2">
        <v>76.13</v>
      </c>
      <c r="Q186" s="2">
        <v>76.510000000000005</v>
      </c>
      <c r="R186" s="2">
        <v>72.650000000000006</v>
      </c>
      <c r="S186" s="2">
        <v>86.56</v>
      </c>
      <c r="T186" s="2">
        <v>76.510000000000005</v>
      </c>
      <c r="U186" s="2">
        <v>76.510000000000005</v>
      </c>
      <c r="V186" s="2">
        <v>72.650000000000006</v>
      </c>
      <c r="W186" s="114" t="str">
        <f t="shared" si="3"/>
        <v>1:2</v>
      </c>
    </row>
    <row r="187" spans="1:23" x14ac:dyDescent="0.5">
      <c r="A187" s="113" t="s">
        <v>307</v>
      </c>
      <c r="B187" s="5">
        <v>54.05</v>
      </c>
      <c r="C187">
        <v>54.05</v>
      </c>
      <c r="D187" s="2">
        <v>64.489999999999995</v>
      </c>
      <c r="E187" s="2">
        <v>54.05</v>
      </c>
      <c r="F187" s="2">
        <v>64.489999999999995</v>
      </c>
      <c r="G187" s="2">
        <v>54.05</v>
      </c>
      <c r="H187" s="2">
        <v>54.05</v>
      </c>
      <c r="I187" s="2">
        <v>57</v>
      </c>
      <c r="J187" s="2">
        <v>57</v>
      </c>
      <c r="K187" s="2">
        <v>57</v>
      </c>
      <c r="L187" s="2">
        <v>57</v>
      </c>
      <c r="M187" s="2">
        <v>57</v>
      </c>
      <c r="N187" s="2">
        <v>57</v>
      </c>
      <c r="O187" s="2">
        <v>57</v>
      </c>
      <c r="P187" s="2">
        <v>56.63</v>
      </c>
      <c r="Q187" s="2">
        <v>57</v>
      </c>
      <c r="R187" s="2">
        <v>54.05</v>
      </c>
      <c r="S187" s="2">
        <v>64.489999999999995</v>
      </c>
      <c r="T187" s="2">
        <v>57</v>
      </c>
      <c r="U187" s="2">
        <v>57</v>
      </c>
      <c r="V187" s="2">
        <v>54.05</v>
      </c>
      <c r="W187" s="114" t="str">
        <f t="shared" si="3"/>
        <v>1:3</v>
      </c>
    </row>
    <row r="188" spans="1:23" x14ac:dyDescent="0.5">
      <c r="A188" s="113" t="s">
        <v>308</v>
      </c>
      <c r="B188" s="5">
        <v>59.49</v>
      </c>
      <c r="C188">
        <v>59.49</v>
      </c>
      <c r="D188" s="2">
        <v>70.38</v>
      </c>
      <c r="E188" s="2">
        <v>59.49</v>
      </c>
      <c r="F188" s="2">
        <v>70.38</v>
      </c>
      <c r="G188" s="2">
        <v>59.49</v>
      </c>
      <c r="H188" s="2">
        <v>59.49</v>
      </c>
      <c r="I188" s="2">
        <v>62.48</v>
      </c>
      <c r="J188" s="2">
        <v>62.48</v>
      </c>
      <c r="K188" s="2">
        <v>62.48</v>
      </c>
      <c r="L188" s="2">
        <v>62.48</v>
      </c>
      <c r="M188" s="2">
        <v>62.48</v>
      </c>
      <c r="N188" s="2">
        <v>62.48</v>
      </c>
      <c r="O188" s="2">
        <v>62.48</v>
      </c>
      <c r="P188" s="2">
        <v>62.050000000000004</v>
      </c>
      <c r="Q188" s="2">
        <v>62.48</v>
      </c>
      <c r="R188" s="2">
        <v>59.49</v>
      </c>
      <c r="S188" s="2">
        <v>70.38</v>
      </c>
      <c r="T188" s="2">
        <v>62.48</v>
      </c>
      <c r="U188" s="2">
        <v>62.48</v>
      </c>
      <c r="V188" s="2">
        <v>59.49</v>
      </c>
      <c r="W188" s="114" t="str">
        <f t="shared" si="3"/>
        <v>1:1</v>
      </c>
    </row>
    <row r="189" spans="1:23" x14ac:dyDescent="0.5">
      <c r="A189" s="113" t="s">
        <v>309</v>
      </c>
      <c r="B189" s="5">
        <v>34.5</v>
      </c>
      <c r="C189">
        <v>34.5</v>
      </c>
      <c r="D189" s="2">
        <v>40.94</v>
      </c>
      <c r="E189" s="2">
        <v>34.5</v>
      </c>
      <c r="F189" s="2">
        <v>40.94</v>
      </c>
      <c r="G189" s="2">
        <v>34.5</v>
      </c>
      <c r="H189" s="2">
        <v>34.5</v>
      </c>
      <c r="I189" s="2">
        <v>36.36</v>
      </c>
      <c r="J189" s="2">
        <v>36.36</v>
      </c>
      <c r="K189" s="2">
        <v>36.36</v>
      </c>
      <c r="L189" s="2">
        <v>36.36</v>
      </c>
      <c r="M189" s="2">
        <v>36.36</v>
      </c>
      <c r="N189" s="2">
        <v>36.36</v>
      </c>
      <c r="O189" s="2">
        <v>36.36</v>
      </c>
      <c r="P189" s="2">
        <v>35.979999999999997</v>
      </c>
      <c r="Q189" s="2">
        <v>36.36</v>
      </c>
      <c r="R189" s="2">
        <v>34.5</v>
      </c>
      <c r="S189" s="2">
        <v>40.94</v>
      </c>
      <c r="T189" s="2">
        <v>36.36</v>
      </c>
      <c r="U189" s="2">
        <v>36.36</v>
      </c>
      <c r="V189" s="2">
        <v>34.5</v>
      </c>
      <c r="W189" s="114" t="str">
        <f t="shared" si="3"/>
        <v>1:2</v>
      </c>
    </row>
    <row r="190" spans="1:23" x14ac:dyDescent="0.5">
      <c r="A190" s="113" t="s">
        <v>310</v>
      </c>
      <c r="B190" s="5">
        <v>25.78</v>
      </c>
      <c r="C190">
        <v>25.78</v>
      </c>
      <c r="D190" s="2">
        <v>30.68</v>
      </c>
      <c r="E190" s="2">
        <v>25.78</v>
      </c>
      <c r="F190" s="2">
        <v>30.68</v>
      </c>
      <c r="G190" s="2">
        <v>25.78</v>
      </c>
      <c r="H190" s="2">
        <v>25.78</v>
      </c>
      <c r="I190" s="2">
        <v>27.24</v>
      </c>
      <c r="J190" s="2">
        <v>27.24</v>
      </c>
      <c r="K190" s="2">
        <v>27.24</v>
      </c>
      <c r="L190" s="2">
        <v>27.24</v>
      </c>
      <c r="M190" s="2">
        <v>27.24</v>
      </c>
      <c r="N190" s="2">
        <v>27.24</v>
      </c>
      <c r="O190" s="2">
        <v>27.24</v>
      </c>
      <c r="P190" s="2">
        <v>26.87</v>
      </c>
      <c r="Q190" s="2">
        <v>27.24</v>
      </c>
      <c r="R190" s="2">
        <v>25.78</v>
      </c>
      <c r="S190" s="2">
        <v>30.68</v>
      </c>
      <c r="T190" s="2">
        <v>27.24</v>
      </c>
      <c r="U190" s="2">
        <v>27.24</v>
      </c>
      <c r="V190" s="2">
        <v>25.78</v>
      </c>
      <c r="W190" s="114" t="str">
        <f t="shared" si="3"/>
        <v>1:3</v>
      </c>
    </row>
    <row r="191" spans="1:23" x14ac:dyDescent="0.5">
      <c r="A191" s="113" t="s">
        <v>311</v>
      </c>
      <c r="B191" s="5">
        <v>127.99</v>
      </c>
      <c r="C191">
        <v>127.99</v>
      </c>
      <c r="D191" s="2">
        <v>152.16</v>
      </c>
      <c r="E191" s="2">
        <v>127.99</v>
      </c>
      <c r="F191" s="2">
        <v>152.16</v>
      </c>
      <c r="G191" s="2">
        <v>127.99</v>
      </c>
      <c r="H191" s="2">
        <v>127.99</v>
      </c>
      <c r="I191" s="2">
        <v>134.5</v>
      </c>
      <c r="J191" s="2">
        <v>134.5</v>
      </c>
      <c r="K191" s="2">
        <v>134.5</v>
      </c>
      <c r="L191" s="2">
        <v>134.5</v>
      </c>
      <c r="M191" s="2">
        <v>134.5</v>
      </c>
      <c r="N191" s="2">
        <v>134.5</v>
      </c>
      <c r="O191" s="2">
        <v>134.5</v>
      </c>
      <c r="P191" s="2">
        <v>134.07</v>
      </c>
      <c r="Q191" s="2">
        <v>134.5</v>
      </c>
      <c r="R191" s="2">
        <v>127.99</v>
      </c>
      <c r="S191" s="2">
        <v>152.16</v>
      </c>
      <c r="T191" s="2">
        <v>134.5</v>
      </c>
      <c r="U191" s="2">
        <v>134.5</v>
      </c>
      <c r="V191" s="2">
        <v>127.99</v>
      </c>
      <c r="W191" s="114" t="str">
        <f t="shared" si="3"/>
        <v>1:1</v>
      </c>
    </row>
    <row r="192" spans="1:23" x14ac:dyDescent="0.5">
      <c r="A192" s="113" t="s">
        <v>312</v>
      </c>
      <c r="B192" s="5">
        <v>73.91</v>
      </c>
      <c r="C192">
        <v>73.91</v>
      </c>
      <c r="D192" s="2">
        <v>87.99</v>
      </c>
      <c r="E192" s="2">
        <v>73.91</v>
      </c>
      <c r="F192" s="2">
        <v>87.99</v>
      </c>
      <c r="G192" s="2">
        <v>73.91</v>
      </c>
      <c r="H192" s="2">
        <v>73.91</v>
      </c>
      <c r="I192" s="2">
        <v>77.790000000000006</v>
      </c>
      <c r="J192" s="2">
        <v>77.790000000000006</v>
      </c>
      <c r="K192" s="2">
        <v>77.790000000000006</v>
      </c>
      <c r="L192" s="2">
        <v>77.790000000000006</v>
      </c>
      <c r="M192" s="2">
        <v>77.790000000000006</v>
      </c>
      <c r="N192" s="2">
        <v>77.790000000000006</v>
      </c>
      <c r="O192" s="2">
        <v>77.790000000000006</v>
      </c>
      <c r="P192" s="2">
        <v>77.41</v>
      </c>
      <c r="Q192" s="2">
        <v>77.790000000000006</v>
      </c>
      <c r="R192" s="2">
        <v>73.91</v>
      </c>
      <c r="S192" s="2">
        <v>87.99</v>
      </c>
      <c r="T192" s="2">
        <v>77.790000000000006</v>
      </c>
      <c r="U192" s="2">
        <v>77.790000000000006</v>
      </c>
      <c r="V192" s="2">
        <v>73.91</v>
      </c>
      <c r="W192" s="114" t="str">
        <f t="shared" si="3"/>
        <v>1:2</v>
      </c>
    </row>
    <row r="193" spans="1:23" x14ac:dyDescent="0.5">
      <c r="A193" s="113" t="s">
        <v>313</v>
      </c>
      <c r="B193" s="5">
        <v>54.98</v>
      </c>
      <c r="C193">
        <v>54.98</v>
      </c>
      <c r="D193" s="2">
        <v>65.540000000000006</v>
      </c>
      <c r="E193" s="2">
        <v>54.98</v>
      </c>
      <c r="F193" s="2">
        <v>65.540000000000006</v>
      </c>
      <c r="G193" s="2">
        <v>54.98</v>
      </c>
      <c r="H193" s="2">
        <v>54.98</v>
      </c>
      <c r="I193" s="2">
        <v>57.94</v>
      </c>
      <c r="J193" s="2">
        <v>57.94</v>
      </c>
      <c r="K193" s="2">
        <v>57.94</v>
      </c>
      <c r="L193" s="2">
        <v>57.94</v>
      </c>
      <c r="M193" s="2">
        <v>57.94</v>
      </c>
      <c r="N193" s="2">
        <v>57.94</v>
      </c>
      <c r="O193" s="2">
        <v>57.94</v>
      </c>
      <c r="P193" s="2">
        <v>57.57</v>
      </c>
      <c r="Q193" s="2">
        <v>57.94</v>
      </c>
      <c r="R193" s="2">
        <v>54.98</v>
      </c>
      <c r="S193" s="2">
        <v>65.540000000000006</v>
      </c>
      <c r="T193" s="2">
        <v>57.94</v>
      </c>
      <c r="U193" s="2">
        <v>57.94</v>
      </c>
      <c r="V193" s="2">
        <v>54.98</v>
      </c>
      <c r="W193" s="114" t="str">
        <f t="shared" si="3"/>
        <v>1:3</v>
      </c>
    </row>
    <row r="194" spans="1:23" x14ac:dyDescent="0.5">
      <c r="A194" s="113" t="s">
        <v>314</v>
      </c>
      <c r="B194" s="5">
        <v>83.66</v>
      </c>
      <c r="C194">
        <v>83.66</v>
      </c>
      <c r="D194" s="2">
        <v>100.00999999999999</v>
      </c>
      <c r="E194" s="2">
        <v>83.66</v>
      </c>
      <c r="F194" s="2">
        <v>100.00999999999999</v>
      </c>
      <c r="G194" s="2">
        <v>83.66</v>
      </c>
      <c r="H194" s="2">
        <v>83.66</v>
      </c>
      <c r="I194" s="2">
        <v>88.080000000000013</v>
      </c>
      <c r="J194" s="2">
        <v>88.080000000000013</v>
      </c>
      <c r="K194" s="2">
        <v>88.080000000000013</v>
      </c>
      <c r="L194" s="2">
        <v>88.080000000000013</v>
      </c>
      <c r="M194" s="2">
        <v>88.080000000000013</v>
      </c>
      <c r="N194" s="2">
        <v>88.080000000000013</v>
      </c>
      <c r="O194" s="2">
        <v>88.080000000000013</v>
      </c>
      <c r="P194" s="2">
        <v>87.58</v>
      </c>
      <c r="Q194" s="2">
        <v>88.080000000000013</v>
      </c>
      <c r="R194" s="2">
        <v>83.66</v>
      </c>
      <c r="S194" s="2">
        <v>100.00999999999999</v>
      </c>
      <c r="T194" s="2">
        <v>88.080000000000013</v>
      </c>
      <c r="U194" s="2">
        <v>88.080000000000013</v>
      </c>
      <c r="V194" s="2">
        <v>83.66</v>
      </c>
      <c r="W194" s="114" t="str">
        <f t="shared" si="3"/>
        <v>1:1</v>
      </c>
    </row>
    <row r="195" spans="1:23" x14ac:dyDescent="0.5">
      <c r="A195" s="113" t="s">
        <v>315</v>
      </c>
      <c r="B195" s="5">
        <v>48.46</v>
      </c>
      <c r="C195">
        <v>48.46</v>
      </c>
      <c r="D195" s="2">
        <v>58.07</v>
      </c>
      <c r="E195" s="2">
        <v>48.46</v>
      </c>
      <c r="F195" s="2">
        <v>58.07</v>
      </c>
      <c r="G195" s="2">
        <v>48.46</v>
      </c>
      <c r="H195" s="2">
        <v>48.46</v>
      </c>
      <c r="I195" s="2">
        <v>51.15</v>
      </c>
      <c r="J195" s="2">
        <v>51.15</v>
      </c>
      <c r="K195" s="2">
        <v>51.15</v>
      </c>
      <c r="L195" s="2">
        <v>51.15</v>
      </c>
      <c r="M195" s="2">
        <v>51.15</v>
      </c>
      <c r="N195" s="2">
        <v>51.15</v>
      </c>
      <c r="O195" s="2">
        <v>51.15</v>
      </c>
      <c r="P195" s="2">
        <v>50.71</v>
      </c>
      <c r="Q195" s="2">
        <v>51.15</v>
      </c>
      <c r="R195" s="2">
        <v>48.46</v>
      </c>
      <c r="S195" s="2">
        <v>58.07</v>
      </c>
      <c r="T195" s="2">
        <v>51.15</v>
      </c>
      <c r="U195" s="2">
        <v>51.15</v>
      </c>
      <c r="V195" s="2">
        <v>48.46</v>
      </c>
      <c r="W195" s="114" t="str">
        <f t="shared" si="3"/>
        <v>1:2</v>
      </c>
    </row>
    <row r="196" spans="1:23" x14ac:dyDescent="0.5">
      <c r="A196" s="113" t="s">
        <v>316</v>
      </c>
      <c r="B196" s="5">
        <v>36.14</v>
      </c>
      <c r="C196">
        <v>36.14</v>
      </c>
      <c r="D196" s="2">
        <v>43.42</v>
      </c>
      <c r="E196" s="2">
        <v>36.14</v>
      </c>
      <c r="F196" s="2">
        <v>43.42</v>
      </c>
      <c r="G196" s="2">
        <v>36.14</v>
      </c>
      <c r="H196" s="2">
        <v>36.14</v>
      </c>
      <c r="I196" s="2">
        <v>38.25</v>
      </c>
      <c r="J196" s="2">
        <v>38.25</v>
      </c>
      <c r="K196" s="2">
        <v>38.25</v>
      </c>
      <c r="L196" s="2">
        <v>38.25</v>
      </c>
      <c r="M196" s="2">
        <v>38.25</v>
      </c>
      <c r="N196" s="2">
        <v>38.25</v>
      </c>
      <c r="O196" s="2">
        <v>38.25</v>
      </c>
      <c r="P196" s="2">
        <v>37.82</v>
      </c>
      <c r="Q196" s="2">
        <v>38.25</v>
      </c>
      <c r="R196" s="2">
        <v>36.14</v>
      </c>
      <c r="S196" s="2">
        <v>43.42</v>
      </c>
      <c r="T196" s="2">
        <v>38.25</v>
      </c>
      <c r="U196" s="2">
        <v>38.25</v>
      </c>
      <c r="V196" s="2">
        <v>36.14</v>
      </c>
      <c r="W196" s="114" t="str">
        <f t="shared" si="3"/>
        <v>1:3</v>
      </c>
    </row>
    <row r="197" spans="1:23" x14ac:dyDescent="0.5">
      <c r="A197" s="113" t="s">
        <v>317</v>
      </c>
      <c r="B197" s="5">
        <v>92.149999999999991</v>
      </c>
      <c r="C197">
        <v>92.149999999999991</v>
      </c>
      <c r="D197" s="2">
        <v>109.91</v>
      </c>
      <c r="E197" s="2">
        <v>92.149999999999991</v>
      </c>
      <c r="F197" s="2">
        <v>109.91</v>
      </c>
      <c r="G197" s="2">
        <v>92.149999999999991</v>
      </c>
      <c r="H197" s="2">
        <v>92.149999999999991</v>
      </c>
      <c r="I197" s="2">
        <v>96.84</v>
      </c>
      <c r="J197" s="2">
        <v>96.84</v>
      </c>
      <c r="K197" s="2">
        <v>96.84</v>
      </c>
      <c r="L197" s="2">
        <v>96.84</v>
      </c>
      <c r="M197" s="2">
        <v>96.84</v>
      </c>
      <c r="N197" s="2">
        <v>96.84</v>
      </c>
      <c r="O197" s="2">
        <v>96.84</v>
      </c>
      <c r="P197" s="2">
        <v>96.41</v>
      </c>
      <c r="Q197" s="2">
        <v>96.84</v>
      </c>
      <c r="R197" s="2">
        <v>92.149999999999991</v>
      </c>
      <c r="S197" s="2">
        <v>109.91</v>
      </c>
      <c r="T197" s="2">
        <v>96.84</v>
      </c>
      <c r="U197" s="2">
        <v>96.84</v>
      </c>
      <c r="V197" s="2">
        <v>92.149999999999991</v>
      </c>
      <c r="W197" s="114" t="str">
        <f t="shared" si="3"/>
        <v>1:1</v>
      </c>
    </row>
    <row r="198" spans="1:23" x14ac:dyDescent="0.5">
      <c r="A198" s="113" t="s">
        <v>318</v>
      </c>
      <c r="B198" s="5">
        <v>53.3</v>
      </c>
      <c r="C198">
        <v>53.3</v>
      </c>
      <c r="D198" s="2">
        <v>63.69</v>
      </c>
      <c r="E198" s="2">
        <v>53.3</v>
      </c>
      <c r="F198" s="2">
        <v>63.69</v>
      </c>
      <c r="G198" s="2">
        <v>53.3</v>
      </c>
      <c r="H198" s="2">
        <v>53.3</v>
      </c>
      <c r="I198" s="2">
        <v>56.13</v>
      </c>
      <c r="J198" s="2">
        <v>56.13</v>
      </c>
      <c r="K198" s="2">
        <v>56.13</v>
      </c>
      <c r="L198" s="2">
        <v>56.13</v>
      </c>
      <c r="M198" s="2">
        <v>56.13</v>
      </c>
      <c r="N198" s="2">
        <v>56.13</v>
      </c>
      <c r="O198" s="2">
        <v>56.13</v>
      </c>
      <c r="P198" s="2">
        <v>55.75</v>
      </c>
      <c r="Q198" s="2">
        <v>56.13</v>
      </c>
      <c r="R198" s="2">
        <v>53.3</v>
      </c>
      <c r="S198" s="2">
        <v>63.69</v>
      </c>
      <c r="T198" s="2">
        <v>56.13</v>
      </c>
      <c r="U198" s="2">
        <v>56.13</v>
      </c>
      <c r="V198" s="2">
        <v>53.3</v>
      </c>
      <c r="W198" s="114" t="str">
        <f t="shared" si="3"/>
        <v>1:2</v>
      </c>
    </row>
    <row r="199" spans="1:23" x14ac:dyDescent="0.5">
      <c r="A199" s="113" t="s">
        <v>319</v>
      </c>
      <c r="B199" s="5">
        <v>39.700000000000003</v>
      </c>
      <c r="C199">
        <v>39.700000000000003</v>
      </c>
      <c r="D199" s="2">
        <v>47.54</v>
      </c>
      <c r="E199" s="2">
        <v>39.700000000000003</v>
      </c>
      <c r="F199" s="2">
        <v>47.54</v>
      </c>
      <c r="G199" s="2">
        <v>39.700000000000003</v>
      </c>
      <c r="H199" s="2">
        <v>39.700000000000003</v>
      </c>
      <c r="I199" s="2">
        <v>41.89</v>
      </c>
      <c r="J199" s="2">
        <v>41.89</v>
      </c>
      <c r="K199" s="2">
        <v>41.89</v>
      </c>
      <c r="L199" s="2">
        <v>41.89</v>
      </c>
      <c r="M199" s="2">
        <v>41.89</v>
      </c>
      <c r="N199" s="2">
        <v>41.89</v>
      </c>
      <c r="O199" s="2">
        <v>41.89</v>
      </c>
      <c r="P199" s="2">
        <v>41.52</v>
      </c>
      <c r="Q199" s="2">
        <v>41.89</v>
      </c>
      <c r="R199" s="2">
        <v>39.700000000000003</v>
      </c>
      <c r="S199" s="2">
        <v>47.54</v>
      </c>
      <c r="T199" s="2">
        <v>41.89</v>
      </c>
      <c r="U199" s="2">
        <v>41.89</v>
      </c>
      <c r="V199" s="2">
        <v>39.700000000000003</v>
      </c>
      <c r="W199" s="114" t="str">
        <f t="shared" si="3"/>
        <v>1:3</v>
      </c>
    </row>
    <row r="200" spans="1:23" x14ac:dyDescent="0.5">
      <c r="A200" s="113" t="s">
        <v>320</v>
      </c>
      <c r="B200" s="5">
        <v>82.059999999999988</v>
      </c>
      <c r="C200">
        <v>82.059999999999988</v>
      </c>
      <c r="D200" s="2">
        <v>97.69</v>
      </c>
      <c r="E200" s="2">
        <v>82.059999999999988</v>
      </c>
      <c r="F200" s="2">
        <v>97.69</v>
      </c>
      <c r="G200" s="2">
        <v>82.059999999999988</v>
      </c>
      <c r="H200" s="2">
        <v>82.059999999999988</v>
      </c>
      <c r="I200" s="2">
        <v>86.259999999999991</v>
      </c>
      <c r="J200" s="2">
        <v>86.259999999999991</v>
      </c>
      <c r="K200" s="2">
        <v>86.259999999999991</v>
      </c>
      <c r="L200" s="2">
        <v>86.259999999999991</v>
      </c>
      <c r="M200" s="2">
        <v>86.259999999999991</v>
      </c>
      <c r="N200" s="2">
        <v>86.259999999999991</v>
      </c>
      <c r="O200" s="2">
        <v>86.259999999999991</v>
      </c>
      <c r="P200" s="2">
        <v>85.829999999999984</v>
      </c>
      <c r="Q200" s="2">
        <v>86.259999999999991</v>
      </c>
      <c r="R200" s="2">
        <v>82.059999999999988</v>
      </c>
      <c r="S200" s="2">
        <v>97.69</v>
      </c>
      <c r="T200" s="2">
        <v>86.259999999999991</v>
      </c>
      <c r="U200" s="2">
        <v>86.259999999999991</v>
      </c>
      <c r="V200" s="2">
        <v>82.059999999999988</v>
      </c>
      <c r="W200" s="114" t="str">
        <f t="shared" si="3"/>
        <v>1:1</v>
      </c>
    </row>
    <row r="201" spans="1:23" x14ac:dyDescent="0.5">
      <c r="A201" s="113" t="s">
        <v>321</v>
      </c>
      <c r="B201" s="5">
        <v>47.49</v>
      </c>
      <c r="C201">
        <v>47.49</v>
      </c>
      <c r="D201" s="2">
        <v>56.66</v>
      </c>
      <c r="E201" s="2">
        <v>47.49</v>
      </c>
      <c r="F201" s="2">
        <v>56.66</v>
      </c>
      <c r="G201" s="2">
        <v>47.49</v>
      </c>
      <c r="H201" s="2">
        <v>47.49</v>
      </c>
      <c r="I201" s="2">
        <v>50.04</v>
      </c>
      <c r="J201" s="2">
        <v>50.04</v>
      </c>
      <c r="K201" s="2">
        <v>50.04</v>
      </c>
      <c r="L201" s="2">
        <v>50.04</v>
      </c>
      <c r="M201" s="2">
        <v>50.04</v>
      </c>
      <c r="N201" s="2">
        <v>50.04</v>
      </c>
      <c r="O201" s="2">
        <v>50.04</v>
      </c>
      <c r="P201" s="2">
        <v>49.65</v>
      </c>
      <c r="Q201" s="2">
        <v>50.04</v>
      </c>
      <c r="R201" s="2">
        <v>47.49</v>
      </c>
      <c r="S201" s="2">
        <v>56.66</v>
      </c>
      <c r="T201" s="2">
        <v>50.04</v>
      </c>
      <c r="U201" s="2">
        <v>50.04</v>
      </c>
      <c r="V201" s="2">
        <v>47.49</v>
      </c>
      <c r="W201" s="114" t="str">
        <f t="shared" si="3"/>
        <v>1:2</v>
      </c>
    </row>
    <row r="202" spans="1:23" x14ac:dyDescent="0.5">
      <c r="A202" s="113" t="s">
        <v>322</v>
      </c>
      <c r="B202" s="5">
        <v>35.4</v>
      </c>
      <c r="C202">
        <v>35.4</v>
      </c>
      <c r="D202" s="2">
        <v>42.33</v>
      </c>
      <c r="E202" s="2">
        <v>35.4</v>
      </c>
      <c r="F202" s="2">
        <v>42.33</v>
      </c>
      <c r="G202" s="2">
        <v>35.4</v>
      </c>
      <c r="H202" s="2">
        <v>35.4</v>
      </c>
      <c r="I202" s="2">
        <v>37.380000000000003</v>
      </c>
      <c r="J202" s="2">
        <v>37.380000000000003</v>
      </c>
      <c r="K202" s="2">
        <v>37.380000000000003</v>
      </c>
      <c r="L202" s="2">
        <v>37.380000000000003</v>
      </c>
      <c r="M202" s="2">
        <v>37.380000000000003</v>
      </c>
      <c r="N202" s="2">
        <v>37.380000000000003</v>
      </c>
      <c r="O202" s="2">
        <v>37.380000000000003</v>
      </c>
      <c r="P202" s="2">
        <v>37.01</v>
      </c>
      <c r="Q202" s="2">
        <v>37.380000000000003</v>
      </c>
      <c r="R202" s="2">
        <v>35.4</v>
      </c>
      <c r="S202" s="2">
        <v>42.33</v>
      </c>
      <c r="T202" s="2">
        <v>37.380000000000003</v>
      </c>
      <c r="U202" s="2">
        <v>37.380000000000003</v>
      </c>
      <c r="V202" s="2">
        <v>35.4</v>
      </c>
      <c r="W202" s="114" t="str">
        <f t="shared" si="3"/>
        <v>1:3</v>
      </c>
    </row>
    <row r="203" spans="1:23" x14ac:dyDescent="0.5">
      <c r="A203" s="113" t="s">
        <v>323</v>
      </c>
      <c r="B203" s="5">
        <v>117.16</v>
      </c>
      <c r="C203">
        <v>117.16</v>
      </c>
      <c r="D203" s="2">
        <v>139.78</v>
      </c>
      <c r="E203" s="2">
        <v>117.16</v>
      </c>
      <c r="F203" s="2">
        <v>139.78</v>
      </c>
      <c r="G203" s="2">
        <v>117.16</v>
      </c>
      <c r="H203" s="2">
        <v>117.16</v>
      </c>
      <c r="I203" s="2">
        <v>123.18</v>
      </c>
      <c r="J203" s="2">
        <v>123.18</v>
      </c>
      <c r="K203" s="2">
        <v>123.18</v>
      </c>
      <c r="L203" s="2">
        <v>123.18</v>
      </c>
      <c r="M203" s="2">
        <v>123.18</v>
      </c>
      <c r="N203" s="2">
        <v>123.18</v>
      </c>
      <c r="O203" s="2">
        <v>123.18</v>
      </c>
      <c r="P203" s="2">
        <v>122.75</v>
      </c>
      <c r="Q203" s="2">
        <v>123.18</v>
      </c>
      <c r="R203" s="2">
        <v>117.16</v>
      </c>
      <c r="S203" s="2">
        <v>139.78</v>
      </c>
      <c r="T203" s="2">
        <v>123.18</v>
      </c>
      <c r="U203" s="2">
        <v>123.18</v>
      </c>
      <c r="V203" s="2">
        <v>117.16</v>
      </c>
      <c r="W203" s="114" t="str">
        <f t="shared" si="3"/>
        <v>1:1</v>
      </c>
    </row>
    <row r="204" spans="1:23" x14ac:dyDescent="0.5">
      <c r="A204" s="113" t="s">
        <v>324</v>
      </c>
      <c r="B204" s="5">
        <v>67.680000000000007</v>
      </c>
      <c r="C204">
        <v>67.680000000000007</v>
      </c>
      <c r="D204" s="2">
        <v>80.88</v>
      </c>
      <c r="E204" s="2">
        <v>67.680000000000007</v>
      </c>
      <c r="F204" s="2">
        <v>80.88</v>
      </c>
      <c r="G204" s="2">
        <v>67.680000000000007</v>
      </c>
      <c r="H204" s="2">
        <v>67.680000000000007</v>
      </c>
      <c r="I204" s="2">
        <v>71.28</v>
      </c>
      <c r="J204" s="2">
        <v>71.28</v>
      </c>
      <c r="K204" s="2">
        <v>71.28</v>
      </c>
      <c r="L204" s="2">
        <v>71.28</v>
      </c>
      <c r="M204" s="2">
        <v>71.28</v>
      </c>
      <c r="N204" s="2">
        <v>71.28</v>
      </c>
      <c r="O204" s="2">
        <v>71.28</v>
      </c>
      <c r="P204" s="2">
        <v>70.900000000000006</v>
      </c>
      <c r="Q204" s="2">
        <v>71.28</v>
      </c>
      <c r="R204" s="2">
        <v>67.680000000000007</v>
      </c>
      <c r="S204" s="2">
        <v>80.88</v>
      </c>
      <c r="T204" s="2">
        <v>71.28</v>
      </c>
      <c r="U204" s="2">
        <v>71.28</v>
      </c>
      <c r="V204" s="2">
        <v>67.680000000000007</v>
      </c>
      <c r="W204" s="114" t="str">
        <f t="shared" si="3"/>
        <v>1:2</v>
      </c>
    </row>
    <row r="205" spans="1:23" x14ac:dyDescent="0.5">
      <c r="A205" s="113" t="s">
        <v>325</v>
      </c>
      <c r="B205" s="5">
        <v>50.37</v>
      </c>
      <c r="C205">
        <v>50.37</v>
      </c>
      <c r="D205" s="2">
        <v>60.27</v>
      </c>
      <c r="E205" s="2">
        <v>50.37</v>
      </c>
      <c r="F205" s="2">
        <v>60.27</v>
      </c>
      <c r="G205" s="2">
        <v>50.37</v>
      </c>
      <c r="H205" s="2">
        <v>50.37</v>
      </c>
      <c r="I205" s="2">
        <v>53.12</v>
      </c>
      <c r="J205" s="2">
        <v>53.12</v>
      </c>
      <c r="K205" s="2">
        <v>53.12</v>
      </c>
      <c r="L205" s="2">
        <v>53.12</v>
      </c>
      <c r="M205" s="2">
        <v>53.12</v>
      </c>
      <c r="N205" s="2">
        <v>53.12</v>
      </c>
      <c r="O205" s="2">
        <v>53.12</v>
      </c>
      <c r="P205" s="2">
        <v>52.75</v>
      </c>
      <c r="Q205" s="2">
        <v>53.12</v>
      </c>
      <c r="R205" s="2">
        <v>50.37</v>
      </c>
      <c r="S205" s="2">
        <v>60.27</v>
      </c>
      <c r="T205" s="2">
        <v>53.12</v>
      </c>
      <c r="U205" s="2">
        <v>53.12</v>
      </c>
      <c r="V205" s="2">
        <v>50.37</v>
      </c>
      <c r="W205" s="114" t="str">
        <f t="shared" si="3"/>
        <v>1:3</v>
      </c>
    </row>
  </sheetData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10CF-469A-4E72-9934-6A375F066433}">
  <dimension ref="A1:D205"/>
  <sheetViews>
    <sheetView showOutlineSymbols="0" showWhiteSpace="0" topLeftCell="A67" workbookViewId="0">
      <selection sqref="A1:D1"/>
    </sheetView>
  </sheetViews>
  <sheetFormatPr defaultRowHeight="21" x14ac:dyDescent="0.5"/>
  <cols>
    <col min="1" max="1" width="69.875" style="113" customWidth="1"/>
    <col min="2" max="2" width="8.75" style="5"/>
    <col min="3" max="3" width="18.375" hidden="1" customWidth="1"/>
  </cols>
  <sheetData>
    <row r="1" spans="1:4" x14ac:dyDescent="0.5">
      <c r="A1" s="119" t="s">
        <v>326</v>
      </c>
      <c r="B1" s="120" t="s">
        <v>338</v>
      </c>
      <c r="C1" s="15" t="s">
        <v>442</v>
      </c>
    </row>
    <row r="2" spans="1:4" x14ac:dyDescent="0.5">
      <c r="A2" s="113" t="s">
        <v>153</v>
      </c>
      <c r="B2" s="5" t="s">
        <v>340</v>
      </c>
      <c r="C2" t="s">
        <v>375</v>
      </c>
      <c r="D2" t="s">
        <v>444</v>
      </c>
    </row>
    <row r="3" spans="1:4" x14ac:dyDescent="0.5">
      <c r="A3" s="113" t="s">
        <v>154</v>
      </c>
      <c r="B3" s="5" t="s">
        <v>340</v>
      </c>
      <c r="C3" t="s">
        <v>375</v>
      </c>
      <c r="D3" t="s">
        <v>445</v>
      </c>
    </row>
    <row r="4" spans="1:4" x14ac:dyDescent="0.5">
      <c r="A4" s="113" t="s">
        <v>155</v>
      </c>
      <c r="B4" s="5" t="s">
        <v>340</v>
      </c>
      <c r="C4" t="s">
        <v>375</v>
      </c>
      <c r="D4" t="s">
        <v>446</v>
      </c>
    </row>
    <row r="5" spans="1:4" x14ac:dyDescent="0.5">
      <c r="A5" s="113" t="s">
        <v>156</v>
      </c>
      <c r="B5" s="5">
        <v>456</v>
      </c>
      <c r="C5" t="s">
        <v>376</v>
      </c>
      <c r="D5" t="s">
        <v>447</v>
      </c>
    </row>
    <row r="6" spans="1:4" x14ac:dyDescent="0.5">
      <c r="A6" s="113" t="s">
        <v>157</v>
      </c>
      <c r="B6" s="5">
        <v>456</v>
      </c>
      <c r="C6" t="s">
        <v>376</v>
      </c>
      <c r="D6" t="s">
        <v>448</v>
      </c>
    </row>
    <row r="7" spans="1:4" x14ac:dyDescent="0.5">
      <c r="A7" s="113" t="s">
        <v>158</v>
      </c>
      <c r="B7" s="5">
        <v>456</v>
      </c>
      <c r="C7" t="s">
        <v>376</v>
      </c>
      <c r="D7" t="s">
        <v>449</v>
      </c>
    </row>
    <row r="8" spans="1:4" x14ac:dyDescent="0.5">
      <c r="A8" s="113" t="s">
        <v>159</v>
      </c>
      <c r="B8" s="5" t="s">
        <v>341</v>
      </c>
      <c r="C8" t="s">
        <v>377</v>
      </c>
      <c r="D8" t="s">
        <v>450</v>
      </c>
    </row>
    <row r="9" spans="1:4" x14ac:dyDescent="0.5">
      <c r="A9" s="113" t="s">
        <v>160</v>
      </c>
      <c r="B9" s="5" t="s">
        <v>341</v>
      </c>
      <c r="C9" t="s">
        <v>377</v>
      </c>
      <c r="D9" t="s">
        <v>451</v>
      </c>
    </row>
    <row r="10" spans="1:4" x14ac:dyDescent="0.5">
      <c r="A10" s="113" t="s">
        <v>161</v>
      </c>
      <c r="B10" s="5" t="s">
        <v>341</v>
      </c>
      <c r="C10" t="s">
        <v>377</v>
      </c>
      <c r="D10" t="s">
        <v>452</v>
      </c>
    </row>
    <row r="11" spans="1:4" x14ac:dyDescent="0.5">
      <c r="A11" s="113" t="s">
        <v>79</v>
      </c>
      <c r="B11" s="5" t="s">
        <v>341</v>
      </c>
      <c r="C11" t="s">
        <v>377</v>
      </c>
      <c r="D11" t="s">
        <v>453</v>
      </c>
    </row>
    <row r="12" spans="1:4" x14ac:dyDescent="0.5">
      <c r="A12" s="113" t="s">
        <v>80</v>
      </c>
      <c r="B12" s="5" t="s">
        <v>341</v>
      </c>
      <c r="C12" t="s">
        <v>377</v>
      </c>
      <c r="D12" t="s">
        <v>454</v>
      </c>
    </row>
    <row r="13" spans="1:4" x14ac:dyDescent="0.5">
      <c r="A13" s="113" t="s">
        <v>81</v>
      </c>
      <c r="B13" s="5" t="s">
        <v>341</v>
      </c>
      <c r="C13" t="s">
        <v>377</v>
      </c>
      <c r="D13" t="s">
        <v>455</v>
      </c>
    </row>
    <row r="14" spans="1:4" x14ac:dyDescent="0.5">
      <c r="A14" s="113" t="s">
        <v>162</v>
      </c>
      <c r="B14" s="5">
        <v>520</v>
      </c>
      <c r="C14" t="s">
        <v>378</v>
      </c>
      <c r="D14" t="s">
        <v>456</v>
      </c>
    </row>
    <row r="15" spans="1:4" x14ac:dyDescent="0.5">
      <c r="A15" s="113" t="s">
        <v>163</v>
      </c>
      <c r="B15" s="5">
        <v>520</v>
      </c>
      <c r="C15" t="s">
        <v>378</v>
      </c>
      <c r="D15" t="s">
        <v>457</v>
      </c>
    </row>
    <row r="16" spans="1:4" x14ac:dyDescent="0.5">
      <c r="A16" s="113" t="s">
        <v>164</v>
      </c>
      <c r="B16" s="5">
        <v>520</v>
      </c>
      <c r="C16" t="s">
        <v>378</v>
      </c>
      <c r="D16" t="s">
        <v>458</v>
      </c>
    </row>
    <row r="17" spans="1:4" x14ac:dyDescent="0.5">
      <c r="A17" s="113" t="s">
        <v>165</v>
      </c>
      <c r="B17" s="5">
        <v>457</v>
      </c>
      <c r="C17" t="s">
        <v>379</v>
      </c>
      <c r="D17" t="s">
        <v>459</v>
      </c>
    </row>
    <row r="18" spans="1:4" x14ac:dyDescent="0.5">
      <c r="A18" s="113" t="s">
        <v>166</v>
      </c>
      <c r="B18" s="5">
        <v>457</v>
      </c>
      <c r="C18" t="s">
        <v>379</v>
      </c>
      <c r="D18" t="s">
        <v>460</v>
      </c>
    </row>
    <row r="19" spans="1:4" x14ac:dyDescent="0.5">
      <c r="A19" s="113" t="s">
        <v>167</v>
      </c>
      <c r="B19" s="5">
        <v>457</v>
      </c>
      <c r="C19" t="s">
        <v>379</v>
      </c>
      <c r="D19" t="s">
        <v>461</v>
      </c>
    </row>
    <row r="20" spans="1:4" x14ac:dyDescent="0.5">
      <c r="A20" s="113" t="s">
        <v>168</v>
      </c>
      <c r="B20" s="5">
        <v>635</v>
      </c>
      <c r="C20" t="s">
        <v>380</v>
      </c>
      <c r="D20" t="s">
        <v>462</v>
      </c>
    </row>
    <row r="21" spans="1:4" x14ac:dyDescent="0.5">
      <c r="A21" s="113" t="s">
        <v>169</v>
      </c>
      <c r="B21" s="5">
        <v>635</v>
      </c>
      <c r="C21" t="s">
        <v>380</v>
      </c>
      <c r="D21" t="s">
        <v>463</v>
      </c>
    </row>
    <row r="22" spans="1:4" x14ac:dyDescent="0.5">
      <c r="A22" s="113" t="s">
        <v>170</v>
      </c>
      <c r="B22" s="5">
        <v>635</v>
      </c>
      <c r="C22" t="s">
        <v>380</v>
      </c>
      <c r="D22" t="s">
        <v>464</v>
      </c>
    </row>
    <row r="23" spans="1:4" x14ac:dyDescent="0.5">
      <c r="A23" s="113" t="s">
        <v>171</v>
      </c>
      <c r="B23" s="5" t="s">
        <v>342</v>
      </c>
      <c r="C23" t="s">
        <v>381</v>
      </c>
      <c r="D23" t="s">
        <v>465</v>
      </c>
    </row>
    <row r="24" spans="1:4" x14ac:dyDescent="0.5">
      <c r="A24" s="113" t="s">
        <v>172</v>
      </c>
      <c r="B24" s="5" t="s">
        <v>342</v>
      </c>
      <c r="C24" t="s">
        <v>381</v>
      </c>
      <c r="D24" t="s">
        <v>466</v>
      </c>
    </row>
    <row r="25" spans="1:4" x14ac:dyDescent="0.5">
      <c r="A25" s="113" t="s">
        <v>173</v>
      </c>
      <c r="B25" s="5" t="s">
        <v>342</v>
      </c>
      <c r="C25" t="s">
        <v>381</v>
      </c>
      <c r="D25" t="s">
        <v>467</v>
      </c>
    </row>
    <row r="26" spans="1:4" x14ac:dyDescent="0.5">
      <c r="A26" s="113" t="s">
        <v>82</v>
      </c>
      <c r="B26" s="5" t="s">
        <v>342</v>
      </c>
      <c r="C26" t="s">
        <v>381</v>
      </c>
      <c r="D26" t="s">
        <v>468</v>
      </c>
    </row>
    <row r="27" spans="1:4" x14ac:dyDescent="0.5">
      <c r="A27" s="113" t="s">
        <v>83</v>
      </c>
      <c r="B27" s="5" t="s">
        <v>342</v>
      </c>
      <c r="C27" t="s">
        <v>381</v>
      </c>
      <c r="D27" t="s">
        <v>469</v>
      </c>
    </row>
    <row r="28" spans="1:4" x14ac:dyDescent="0.5">
      <c r="A28" s="113" t="s">
        <v>84</v>
      </c>
      <c r="B28" s="5" t="s">
        <v>342</v>
      </c>
      <c r="C28" t="s">
        <v>381</v>
      </c>
      <c r="D28" t="s">
        <v>470</v>
      </c>
    </row>
    <row r="29" spans="1:4" x14ac:dyDescent="0.5">
      <c r="A29" s="113" t="s">
        <v>174</v>
      </c>
      <c r="B29" s="5">
        <v>896</v>
      </c>
      <c r="C29" t="s">
        <v>382</v>
      </c>
      <c r="D29" t="s">
        <v>471</v>
      </c>
    </row>
    <row r="30" spans="1:4" x14ac:dyDescent="0.5">
      <c r="A30" s="113" t="s">
        <v>175</v>
      </c>
      <c r="B30" s="5">
        <v>896</v>
      </c>
      <c r="C30" t="s">
        <v>382</v>
      </c>
      <c r="D30" t="s">
        <v>472</v>
      </c>
    </row>
    <row r="31" spans="1:4" x14ac:dyDescent="0.5">
      <c r="A31" s="113" t="s">
        <v>176</v>
      </c>
      <c r="B31" s="5">
        <v>896</v>
      </c>
      <c r="C31" t="s">
        <v>382</v>
      </c>
      <c r="D31" t="s">
        <v>473</v>
      </c>
    </row>
    <row r="32" spans="1:4" x14ac:dyDescent="0.5">
      <c r="A32" s="113" t="s">
        <v>177</v>
      </c>
      <c r="B32" s="5">
        <v>108</v>
      </c>
      <c r="C32" t="s">
        <v>383</v>
      </c>
      <c r="D32" t="s">
        <v>474</v>
      </c>
    </row>
    <row r="33" spans="1:4" x14ac:dyDescent="0.5">
      <c r="A33" s="113" t="s">
        <v>178</v>
      </c>
      <c r="B33" s="5">
        <v>108</v>
      </c>
      <c r="C33" t="s">
        <v>383</v>
      </c>
      <c r="D33" t="s">
        <v>475</v>
      </c>
    </row>
    <row r="34" spans="1:4" x14ac:dyDescent="0.5">
      <c r="A34" s="113" t="s">
        <v>179</v>
      </c>
      <c r="B34" s="5">
        <v>108</v>
      </c>
      <c r="C34" t="s">
        <v>383</v>
      </c>
      <c r="D34" t="s">
        <v>476</v>
      </c>
    </row>
    <row r="35" spans="1:4" x14ac:dyDescent="0.5">
      <c r="A35" s="113" t="s">
        <v>180</v>
      </c>
      <c r="B35" s="5">
        <v>862</v>
      </c>
      <c r="C35" t="s">
        <v>384</v>
      </c>
      <c r="D35" t="s">
        <v>477</v>
      </c>
    </row>
    <row r="36" spans="1:4" x14ac:dyDescent="0.5">
      <c r="A36" s="113" t="s">
        <v>181</v>
      </c>
      <c r="B36" s="5">
        <v>862</v>
      </c>
      <c r="C36" t="s">
        <v>384</v>
      </c>
      <c r="D36" t="s">
        <v>478</v>
      </c>
    </row>
    <row r="37" spans="1:4" x14ac:dyDescent="0.5">
      <c r="A37" s="113" t="s">
        <v>182</v>
      </c>
      <c r="B37" s="5">
        <v>862</v>
      </c>
      <c r="C37" t="s">
        <v>384</v>
      </c>
      <c r="D37" t="s">
        <v>479</v>
      </c>
    </row>
    <row r="38" spans="1:4" x14ac:dyDescent="0.5">
      <c r="A38" s="113" t="s">
        <v>351</v>
      </c>
      <c r="B38" s="5">
        <v>862</v>
      </c>
      <c r="C38" t="s">
        <v>384</v>
      </c>
      <c r="D38" t="s">
        <v>480</v>
      </c>
    </row>
    <row r="39" spans="1:4" x14ac:dyDescent="0.5">
      <c r="A39" s="113" t="s">
        <v>352</v>
      </c>
      <c r="B39" s="5">
        <v>862</v>
      </c>
      <c r="C39" t="s">
        <v>384</v>
      </c>
      <c r="D39" t="s">
        <v>481</v>
      </c>
    </row>
    <row r="40" spans="1:4" x14ac:dyDescent="0.5">
      <c r="A40" s="113" t="s">
        <v>183</v>
      </c>
      <c r="B40" s="5">
        <v>465</v>
      </c>
      <c r="C40" t="s">
        <v>386</v>
      </c>
      <c r="D40" t="s">
        <v>482</v>
      </c>
    </row>
    <row r="41" spans="1:4" x14ac:dyDescent="0.5">
      <c r="A41" s="113" t="s">
        <v>184</v>
      </c>
      <c r="B41" s="5">
        <v>465</v>
      </c>
      <c r="C41" t="s">
        <v>386</v>
      </c>
      <c r="D41" t="s">
        <v>483</v>
      </c>
    </row>
    <row r="42" spans="1:4" x14ac:dyDescent="0.5">
      <c r="A42" s="113" t="s">
        <v>185</v>
      </c>
      <c r="B42" s="5">
        <v>465</v>
      </c>
      <c r="C42" t="s">
        <v>386</v>
      </c>
      <c r="D42" t="s">
        <v>484</v>
      </c>
    </row>
    <row r="43" spans="1:4" x14ac:dyDescent="0.5">
      <c r="A43" s="113" t="s">
        <v>353</v>
      </c>
      <c r="B43" s="5">
        <v>465</v>
      </c>
      <c r="C43" t="s">
        <v>386</v>
      </c>
      <c r="D43" t="s">
        <v>485</v>
      </c>
    </row>
    <row r="44" spans="1:4" x14ac:dyDescent="0.5">
      <c r="A44" s="113" t="s">
        <v>354</v>
      </c>
      <c r="B44" s="5">
        <v>465</v>
      </c>
      <c r="C44" t="s">
        <v>386</v>
      </c>
      <c r="D44" t="s">
        <v>486</v>
      </c>
    </row>
    <row r="45" spans="1:4" x14ac:dyDescent="0.5">
      <c r="A45" s="113" t="s">
        <v>85</v>
      </c>
      <c r="B45" s="5">
        <v>465</v>
      </c>
      <c r="C45" t="s">
        <v>386</v>
      </c>
      <c r="D45" t="s">
        <v>487</v>
      </c>
    </row>
    <row r="46" spans="1:4" x14ac:dyDescent="0.5">
      <c r="A46" s="113" t="s">
        <v>86</v>
      </c>
      <c r="B46" s="5">
        <v>465</v>
      </c>
      <c r="C46" t="s">
        <v>386</v>
      </c>
      <c r="D46" t="s">
        <v>488</v>
      </c>
    </row>
    <row r="47" spans="1:4" x14ac:dyDescent="0.5">
      <c r="A47" s="113" t="s">
        <v>327</v>
      </c>
      <c r="B47" s="5">
        <v>465</v>
      </c>
      <c r="C47" t="s">
        <v>386</v>
      </c>
      <c r="D47" t="s">
        <v>489</v>
      </c>
    </row>
    <row r="48" spans="1:4" x14ac:dyDescent="0.5">
      <c r="A48" s="113" t="s">
        <v>355</v>
      </c>
      <c r="B48" s="5">
        <v>465</v>
      </c>
      <c r="C48" t="s">
        <v>386</v>
      </c>
      <c r="D48" t="s">
        <v>490</v>
      </c>
    </row>
    <row r="49" spans="1:4" x14ac:dyDescent="0.5">
      <c r="A49" s="113" t="s">
        <v>356</v>
      </c>
      <c r="B49" s="5">
        <v>465</v>
      </c>
      <c r="C49" t="s">
        <v>386</v>
      </c>
      <c r="D49" t="s">
        <v>491</v>
      </c>
    </row>
    <row r="50" spans="1:4" x14ac:dyDescent="0.5">
      <c r="A50" s="113" t="s">
        <v>186</v>
      </c>
      <c r="B50" s="5">
        <v>680</v>
      </c>
      <c r="C50" t="s">
        <v>387</v>
      </c>
      <c r="D50" t="s">
        <v>492</v>
      </c>
    </row>
    <row r="51" spans="1:4" x14ac:dyDescent="0.5">
      <c r="A51" s="113" t="s">
        <v>187</v>
      </c>
      <c r="B51" s="5">
        <v>680</v>
      </c>
      <c r="C51" t="s">
        <v>387</v>
      </c>
      <c r="D51" t="s">
        <v>493</v>
      </c>
    </row>
    <row r="52" spans="1:4" x14ac:dyDescent="0.5">
      <c r="A52" s="113" t="s">
        <v>188</v>
      </c>
      <c r="B52" s="5">
        <v>680</v>
      </c>
      <c r="C52" t="s">
        <v>387</v>
      </c>
      <c r="D52" t="s">
        <v>494</v>
      </c>
    </row>
    <row r="53" spans="1:4" x14ac:dyDescent="0.5">
      <c r="A53" s="113" t="s">
        <v>189</v>
      </c>
      <c r="B53" s="5">
        <v>860</v>
      </c>
      <c r="C53" t="s">
        <v>388</v>
      </c>
      <c r="D53" t="s">
        <v>495</v>
      </c>
    </row>
    <row r="54" spans="1:4" x14ac:dyDescent="0.5">
      <c r="A54" s="113" t="s">
        <v>190</v>
      </c>
      <c r="B54" s="5">
        <v>860</v>
      </c>
      <c r="C54" t="s">
        <v>388</v>
      </c>
      <c r="D54" t="s">
        <v>496</v>
      </c>
    </row>
    <row r="55" spans="1:4" x14ac:dyDescent="0.5">
      <c r="A55" s="113" t="s">
        <v>191</v>
      </c>
      <c r="B55" s="5">
        <v>860</v>
      </c>
      <c r="C55" t="s">
        <v>388</v>
      </c>
      <c r="D55" t="s">
        <v>497</v>
      </c>
    </row>
    <row r="56" spans="1:4" x14ac:dyDescent="0.5">
      <c r="A56" s="113" t="s">
        <v>192</v>
      </c>
      <c r="B56" s="5">
        <v>111</v>
      </c>
      <c r="C56" t="s">
        <v>192</v>
      </c>
      <c r="D56" t="s">
        <v>498</v>
      </c>
    </row>
    <row r="57" spans="1:4" x14ac:dyDescent="0.5">
      <c r="A57" s="113" t="s">
        <v>193</v>
      </c>
      <c r="B57" s="5">
        <v>109</v>
      </c>
      <c r="C57" t="s">
        <v>193</v>
      </c>
      <c r="D57" t="s">
        <v>499</v>
      </c>
    </row>
    <row r="58" spans="1:4" x14ac:dyDescent="0.5">
      <c r="A58" s="113" t="s">
        <v>362</v>
      </c>
      <c r="B58" s="5">
        <v>531</v>
      </c>
      <c r="C58" t="s">
        <v>407</v>
      </c>
      <c r="D58" t="s">
        <v>500</v>
      </c>
    </row>
    <row r="59" spans="1:4" x14ac:dyDescent="0.5">
      <c r="A59" s="113" t="s">
        <v>363</v>
      </c>
      <c r="B59" s="5">
        <v>531</v>
      </c>
      <c r="C59" t="s">
        <v>407</v>
      </c>
      <c r="D59" t="s">
        <v>501</v>
      </c>
    </row>
    <row r="60" spans="1:4" x14ac:dyDescent="0.5">
      <c r="A60" s="113" t="s">
        <v>364</v>
      </c>
      <c r="B60" s="5">
        <v>531</v>
      </c>
      <c r="C60" t="s">
        <v>407</v>
      </c>
      <c r="D60" t="s">
        <v>502</v>
      </c>
    </row>
    <row r="61" spans="1:4" x14ac:dyDescent="0.5">
      <c r="A61" s="113" t="s">
        <v>365</v>
      </c>
      <c r="B61" s="5">
        <v>531</v>
      </c>
      <c r="C61" t="s">
        <v>407</v>
      </c>
      <c r="D61" t="s">
        <v>503</v>
      </c>
    </row>
    <row r="62" spans="1:4" x14ac:dyDescent="0.5">
      <c r="A62" s="113" t="s">
        <v>366</v>
      </c>
      <c r="B62" s="5">
        <v>531</v>
      </c>
      <c r="C62" t="s">
        <v>407</v>
      </c>
      <c r="D62" t="s">
        <v>504</v>
      </c>
    </row>
    <row r="63" spans="1:4" x14ac:dyDescent="0.5">
      <c r="A63" s="113" t="s">
        <v>367</v>
      </c>
      <c r="B63" s="5">
        <v>531</v>
      </c>
      <c r="C63" t="s">
        <v>407</v>
      </c>
      <c r="D63" t="s">
        <v>505</v>
      </c>
    </row>
    <row r="64" spans="1:4" x14ac:dyDescent="0.5">
      <c r="A64" s="113" t="s">
        <v>368</v>
      </c>
      <c r="B64" s="5">
        <v>531</v>
      </c>
      <c r="C64" t="s">
        <v>407</v>
      </c>
      <c r="D64" t="s">
        <v>506</v>
      </c>
    </row>
    <row r="65" spans="1:4" x14ac:dyDescent="0.5">
      <c r="A65" s="113" t="s">
        <v>369</v>
      </c>
      <c r="B65" s="5">
        <v>531</v>
      </c>
      <c r="C65" t="s">
        <v>407</v>
      </c>
      <c r="D65" t="s">
        <v>507</v>
      </c>
    </row>
    <row r="66" spans="1:4" x14ac:dyDescent="0.5">
      <c r="A66" s="113" t="s">
        <v>370</v>
      </c>
      <c r="B66" s="5">
        <v>531</v>
      </c>
      <c r="C66" t="s">
        <v>407</v>
      </c>
      <c r="D66" t="s">
        <v>508</v>
      </c>
    </row>
    <row r="67" spans="1:4" x14ac:dyDescent="0.5">
      <c r="A67" s="113" t="s">
        <v>357</v>
      </c>
      <c r="B67" s="5">
        <v>532</v>
      </c>
      <c r="C67" t="s">
        <v>438</v>
      </c>
      <c r="D67" t="s">
        <v>509</v>
      </c>
    </row>
    <row r="68" spans="1:4" x14ac:dyDescent="0.5">
      <c r="A68" s="113" t="s">
        <v>358</v>
      </c>
      <c r="B68" s="5">
        <v>532</v>
      </c>
      <c r="C68" t="s">
        <v>438</v>
      </c>
      <c r="D68" t="s">
        <v>510</v>
      </c>
    </row>
    <row r="69" spans="1:4" x14ac:dyDescent="0.5">
      <c r="A69" s="113" t="s">
        <v>359</v>
      </c>
      <c r="B69" s="5">
        <v>533</v>
      </c>
      <c r="C69" t="s">
        <v>409</v>
      </c>
      <c r="D69" t="s">
        <v>511</v>
      </c>
    </row>
    <row r="70" spans="1:4" x14ac:dyDescent="0.5">
      <c r="A70" s="113" t="s">
        <v>360</v>
      </c>
      <c r="B70" s="5">
        <v>533</v>
      </c>
      <c r="C70" t="s">
        <v>409</v>
      </c>
      <c r="D70" t="s">
        <v>512</v>
      </c>
    </row>
    <row r="71" spans="1:4" x14ac:dyDescent="0.5">
      <c r="A71" s="113" t="s">
        <v>194</v>
      </c>
      <c r="B71" s="5" t="s">
        <v>343</v>
      </c>
      <c r="C71" t="s">
        <v>411</v>
      </c>
      <c r="D71" t="s">
        <v>513</v>
      </c>
    </row>
    <row r="72" spans="1:4" x14ac:dyDescent="0.5">
      <c r="A72" s="113" t="s">
        <v>195</v>
      </c>
      <c r="B72" s="5" t="s">
        <v>343</v>
      </c>
      <c r="C72" t="s">
        <v>411</v>
      </c>
      <c r="D72" t="s">
        <v>514</v>
      </c>
    </row>
    <row r="73" spans="1:4" x14ac:dyDescent="0.5">
      <c r="A73" s="113" t="s">
        <v>196</v>
      </c>
      <c r="B73" s="5" t="s">
        <v>343</v>
      </c>
      <c r="C73" t="s">
        <v>411</v>
      </c>
      <c r="D73" t="s">
        <v>515</v>
      </c>
    </row>
    <row r="74" spans="1:4" x14ac:dyDescent="0.5">
      <c r="A74" s="113" t="s">
        <v>197</v>
      </c>
      <c r="B74" s="5">
        <v>475</v>
      </c>
      <c r="C74" t="s">
        <v>412</v>
      </c>
      <c r="D74" t="s">
        <v>516</v>
      </c>
    </row>
    <row r="75" spans="1:4" x14ac:dyDescent="0.5">
      <c r="A75" s="113" t="s">
        <v>198</v>
      </c>
      <c r="B75" s="5">
        <v>475</v>
      </c>
      <c r="C75" t="s">
        <v>412</v>
      </c>
      <c r="D75" t="s">
        <v>517</v>
      </c>
    </row>
    <row r="76" spans="1:4" x14ac:dyDescent="0.5">
      <c r="A76" s="113" t="s">
        <v>199</v>
      </c>
      <c r="B76" s="5">
        <v>475</v>
      </c>
      <c r="C76" t="s">
        <v>412</v>
      </c>
      <c r="D76" t="s">
        <v>518</v>
      </c>
    </row>
    <row r="77" spans="1:4" x14ac:dyDescent="0.5">
      <c r="A77" s="113" t="s">
        <v>328</v>
      </c>
      <c r="B77" s="5">
        <v>475</v>
      </c>
      <c r="C77" t="s">
        <v>412</v>
      </c>
      <c r="D77" t="s">
        <v>519</v>
      </c>
    </row>
    <row r="78" spans="1:4" x14ac:dyDescent="0.5">
      <c r="A78" s="113" t="s">
        <v>329</v>
      </c>
      <c r="B78" s="5">
        <v>475</v>
      </c>
      <c r="C78" t="s">
        <v>412</v>
      </c>
      <c r="D78" t="s">
        <v>520</v>
      </c>
    </row>
    <row r="79" spans="1:4" x14ac:dyDescent="0.5">
      <c r="A79" s="113" t="s">
        <v>330</v>
      </c>
      <c r="B79" s="5">
        <v>475</v>
      </c>
      <c r="C79" t="s">
        <v>412</v>
      </c>
      <c r="D79" t="s">
        <v>521</v>
      </c>
    </row>
    <row r="80" spans="1:4" x14ac:dyDescent="0.5">
      <c r="A80" s="113" t="s">
        <v>200</v>
      </c>
      <c r="B80" s="5">
        <v>110</v>
      </c>
      <c r="C80" t="s">
        <v>200</v>
      </c>
      <c r="D80" t="s">
        <v>522</v>
      </c>
    </row>
    <row r="81" spans="1:4" x14ac:dyDescent="0.5">
      <c r="A81" s="113" t="s">
        <v>331</v>
      </c>
      <c r="B81" s="5" t="s">
        <v>344</v>
      </c>
      <c r="D81" t="s">
        <v>344</v>
      </c>
    </row>
    <row r="82" spans="1:4" x14ac:dyDescent="0.5">
      <c r="A82" s="113" t="s">
        <v>205</v>
      </c>
      <c r="B82" s="5">
        <v>883</v>
      </c>
      <c r="C82" t="s">
        <v>205</v>
      </c>
      <c r="D82" t="s">
        <v>523</v>
      </c>
    </row>
    <row r="83" spans="1:4" x14ac:dyDescent="0.5">
      <c r="A83" s="113" t="s">
        <v>206</v>
      </c>
      <c r="B83" s="5">
        <v>950</v>
      </c>
      <c r="C83" t="s">
        <v>206</v>
      </c>
      <c r="D83" t="s">
        <v>524</v>
      </c>
    </row>
    <row r="84" spans="1:4" x14ac:dyDescent="0.5">
      <c r="A84" s="113" t="s">
        <v>207</v>
      </c>
      <c r="B84" s="5">
        <v>458</v>
      </c>
      <c r="C84" t="s">
        <v>414</v>
      </c>
      <c r="D84" t="s">
        <v>525</v>
      </c>
    </row>
    <row r="85" spans="1:4" x14ac:dyDescent="0.5">
      <c r="A85" s="113" t="s">
        <v>208</v>
      </c>
      <c r="B85" s="5">
        <v>458</v>
      </c>
      <c r="C85" t="s">
        <v>414</v>
      </c>
      <c r="D85" t="s">
        <v>526</v>
      </c>
    </row>
    <row r="86" spans="1:4" x14ac:dyDescent="0.5">
      <c r="A86" s="113" t="s">
        <v>209</v>
      </c>
      <c r="B86" s="5">
        <v>458</v>
      </c>
      <c r="C86" t="s">
        <v>414</v>
      </c>
      <c r="D86" t="s">
        <v>527</v>
      </c>
    </row>
    <row r="87" spans="1:4" x14ac:dyDescent="0.5">
      <c r="A87" s="113" t="s">
        <v>332</v>
      </c>
      <c r="B87" s="5">
        <v>952</v>
      </c>
      <c r="C87" t="s">
        <v>210</v>
      </c>
      <c r="D87" t="s">
        <v>528</v>
      </c>
    </row>
    <row r="88" spans="1:4" x14ac:dyDescent="0.5">
      <c r="A88" s="113" t="s">
        <v>333</v>
      </c>
      <c r="B88" s="5">
        <v>952</v>
      </c>
      <c r="C88" t="s">
        <v>211</v>
      </c>
      <c r="D88" t="s">
        <v>529</v>
      </c>
    </row>
    <row r="89" spans="1:4" x14ac:dyDescent="0.5">
      <c r="A89" s="113" t="s">
        <v>212</v>
      </c>
      <c r="B89" s="5">
        <v>954</v>
      </c>
      <c r="C89" t="s">
        <v>415</v>
      </c>
      <c r="D89" t="s">
        <v>530</v>
      </c>
    </row>
    <row r="90" spans="1:4" x14ac:dyDescent="0.5">
      <c r="A90" s="113" t="s">
        <v>213</v>
      </c>
      <c r="B90" s="5">
        <v>954</v>
      </c>
      <c r="C90" t="s">
        <v>415</v>
      </c>
      <c r="D90" t="s">
        <v>531</v>
      </c>
    </row>
    <row r="91" spans="1:4" x14ac:dyDescent="0.5">
      <c r="A91" s="113" t="s">
        <v>214</v>
      </c>
      <c r="B91" s="5">
        <v>954</v>
      </c>
      <c r="C91" t="s">
        <v>415</v>
      </c>
      <c r="D91" t="s">
        <v>532</v>
      </c>
    </row>
    <row r="92" spans="1:4" x14ac:dyDescent="0.5">
      <c r="A92" s="113" t="s">
        <v>215</v>
      </c>
      <c r="B92" s="5">
        <v>954</v>
      </c>
      <c r="C92" t="s">
        <v>415</v>
      </c>
      <c r="D92" t="s">
        <v>533</v>
      </c>
    </row>
    <row r="93" spans="1:4" x14ac:dyDescent="0.5">
      <c r="A93" s="113" t="s">
        <v>216</v>
      </c>
      <c r="B93" s="5">
        <v>954</v>
      </c>
      <c r="C93" t="s">
        <v>415</v>
      </c>
      <c r="D93" t="s">
        <v>534</v>
      </c>
    </row>
    <row r="94" spans="1:4" x14ac:dyDescent="0.5">
      <c r="A94" s="113" t="s">
        <v>217</v>
      </c>
      <c r="B94" s="5">
        <v>954</v>
      </c>
      <c r="C94" t="s">
        <v>415</v>
      </c>
      <c r="D94" t="s">
        <v>535</v>
      </c>
    </row>
    <row r="95" spans="1:4" x14ac:dyDescent="0.5">
      <c r="A95" s="113" t="s">
        <v>218</v>
      </c>
      <c r="B95" s="5">
        <v>954</v>
      </c>
      <c r="C95" t="s">
        <v>415</v>
      </c>
      <c r="D95" t="s">
        <v>536</v>
      </c>
    </row>
    <row r="96" spans="1:4" x14ac:dyDescent="0.5">
      <c r="A96" s="113" t="s">
        <v>219</v>
      </c>
      <c r="B96" s="5">
        <v>954</v>
      </c>
      <c r="C96" t="s">
        <v>415</v>
      </c>
      <c r="D96" t="s">
        <v>537</v>
      </c>
    </row>
    <row r="97" spans="1:4" x14ac:dyDescent="0.5">
      <c r="A97" s="113" t="s">
        <v>220</v>
      </c>
      <c r="B97" s="5">
        <v>954</v>
      </c>
      <c r="C97" t="s">
        <v>415</v>
      </c>
      <c r="D97" t="s">
        <v>538</v>
      </c>
    </row>
    <row r="98" spans="1:4" x14ac:dyDescent="0.5">
      <c r="A98" s="113" t="s">
        <v>221</v>
      </c>
      <c r="B98" s="5">
        <v>954</v>
      </c>
      <c r="C98" t="s">
        <v>415</v>
      </c>
      <c r="D98" t="s">
        <v>539</v>
      </c>
    </row>
    <row r="99" spans="1:4" x14ac:dyDescent="0.5">
      <c r="A99" s="113" t="s">
        <v>222</v>
      </c>
      <c r="B99" s="5">
        <v>954</v>
      </c>
      <c r="C99" t="s">
        <v>415</v>
      </c>
      <c r="D99" t="s">
        <v>540</v>
      </c>
    </row>
    <row r="100" spans="1:4" x14ac:dyDescent="0.5">
      <c r="A100" s="113" t="s">
        <v>223</v>
      </c>
      <c r="B100" s="5">
        <v>954</v>
      </c>
      <c r="C100" t="s">
        <v>415</v>
      </c>
      <c r="D100" t="s">
        <v>541</v>
      </c>
    </row>
    <row r="101" spans="1:4" x14ac:dyDescent="0.5">
      <c r="A101" s="113" t="s">
        <v>224</v>
      </c>
      <c r="B101" s="5">
        <v>605</v>
      </c>
      <c r="C101" t="s">
        <v>418</v>
      </c>
      <c r="D101" t="s">
        <v>542</v>
      </c>
    </row>
    <row r="102" spans="1:4" x14ac:dyDescent="0.5">
      <c r="A102" s="113" t="s">
        <v>225</v>
      </c>
      <c r="B102" s="5">
        <v>605</v>
      </c>
      <c r="C102" t="s">
        <v>418</v>
      </c>
      <c r="D102" t="s">
        <v>543</v>
      </c>
    </row>
    <row r="103" spans="1:4" x14ac:dyDescent="0.5">
      <c r="A103" s="113" t="s">
        <v>226</v>
      </c>
      <c r="B103" s="5">
        <v>605</v>
      </c>
      <c r="C103" t="s">
        <v>418</v>
      </c>
      <c r="D103" t="s">
        <v>544</v>
      </c>
    </row>
    <row r="104" spans="1:4" x14ac:dyDescent="0.5">
      <c r="A104" s="113" t="s">
        <v>227</v>
      </c>
      <c r="B104" s="5">
        <v>605</v>
      </c>
      <c r="C104" t="s">
        <v>419</v>
      </c>
      <c r="D104" t="s">
        <v>545</v>
      </c>
    </row>
    <row r="105" spans="1:4" x14ac:dyDescent="0.5">
      <c r="A105" s="113" t="s">
        <v>228</v>
      </c>
      <c r="B105" s="5">
        <v>605</v>
      </c>
      <c r="C105" t="s">
        <v>419</v>
      </c>
      <c r="D105" t="s">
        <v>546</v>
      </c>
    </row>
    <row r="106" spans="1:4" x14ac:dyDescent="0.5">
      <c r="A106" s="113" t="s">
        <v>229</v>
      </c>
      <c r="B106" s="5">
        <v>605</v>
      </c>
      <c r="C106" t="s">
        <v>419</v>
      </c>
      <c r="D106" t="s">
        <v>547</v>
      </c>
    </row>
    <row r="107" spans="1:4" x14ac:dyDescent="0.5">
      <c r="A107" s="113" t="s">
        <v>230</v>
      </c>
      <c r="B107" s="5">
        <v>612</v>
      </c>
      <c r="C107" t="s">
        <v>420</v>
      </c>
      <c r="D107" t="s">
        <v>548</v>
      </c>
    </row>
    <row r="108" spans="1:4" x14ac:dyDescent="0.5">
      <c r="A108" s="113" t="s">
        <v>231</v>
      </c>
      <c r="B108" s="5">
        <v>612</v>
      </c>
      <c r="C108" t="s">
        <v>420</v>
      </c>
      <c r="D108" t="s">
        <v>549</v>
      </c>
    </row>
    <row r="109" spans="1:4" x14ac:dyDescent="0.5">
      <c r="A109" s="113" t="s">
        <v>232</v>
      </c>
      <c r="B109" s="5">
        <v>612</v>
      </c>
      <c r="C109" t="s">
        <v>420</v>
      </c>
      <c r="D109" t="s">
        <v>550</v>
      </c>
    </row>
    <row r="110" spans="1:4" x14ac:dyDescent="0.5">
      <c r="A110" s="113" t="s">
        <v>233</v>
      </c>
      <c r="B110" s="5">
        <v>613</v>
      </c>
      <c r="C110" t="s">
        <v>421</v>
      </c>
      <c r="D110" t="s">
        <v>551</v>
      </c>
    </row>
    <row r="111" spans="1:4" x14ac:dyDescent="0.5">
      <c r="A111" s="113" t="s">
        <v>234</v>
      </c>
      <c r="B111" s="5">
        <v>613</v>
      </c>
      <c r="C111" t="s">
        <v>421</v>
      </c>
      <c r="D111" t="s">
        <v>552</v>
      </c>
    </row>
    <row r="112" spans="1:4" x14ac:dyDescent="0.5">
      <c r="A112" s="113" t="s">
        <v>235</v>
      </c>
      <c r="B112" s="5">
        <v>613</v>
      </c>
      <c r="C112" t="s">
        <v>421</v>
      </c>
      <c r="D112" t="s">
        <v>553</v>
      </c>
    </row>
    <row r="113" spans="1:4" x14ac:dyDescent="0.5">
      <c r="A113" s="113" t="s">
        <v>236</v>
      </c>
      <c r="B113" s="5">
        <v>615</v>
      </c>
      <c r="C113" t="s">
        <v>422</v>
      </c>
      <c r="D113" t="s">
        <v>554</v>
      </c>
    </row>
    <row r="114" spans="1:4" x14ac:dyDescent="0.5">
      <c r="A114" s="113" t="s">
        <v>237</v>
      </c>
      <c r="B114" s="5">
        <v>615</v>
      </c>
      <c r="C114" t="s">
        <v>422</v>
      </c>
      <c r="D114" t="s">
        <v>555</v>
      </c>
    </row>
    <row r="115" spans="1:4" x14ac:dyDescent="0.5">
      <c r="A115" s="113" t="s">
        <v>238</v>
      </c>
      <c r="B115" s="5">
        <v>615</v>
      </c>
      <c r="C115" t="s">
        <v>422</v>
      </c>
      <c r="D115" t="s">
        <v>556</v>
      </c>
    </row>
    <row r="116" spans="1:4" x14ac:dyDescent="0.5">
      <c r="A116" s="113" t="s">
        <v>239</v>
      </c>
      <c r="B116" s="5">
        <v>616</v>
      </c>
      <c r="C116" t="s">
        <v>439</v>
      </c>
      <c r="D116" t="s">
        <v>557</v>
      </c>
    </row>
    <row r="117" spans="1:4" x14ac:dyDescent="0.5">
      <c r="A117" s="113" t="s">
        <v>240</v>
      </c>
      <c r="B117" s="5">
        <v>616</v>
      </c>
      <c r="C117" t="s">
        <v>439</v>
      </c>
      <c r="D117" t="s">
        <v>558</v>
      </c>
    </row>
    <row r="118" spans="1:4" x14ac:dyDescent="0.5">
      <c r="A118" s="113" t="s">
        <v>241</v>
      </c>
      <c r="B118" s="5">
        <v>616</v>
      </c>
      <c r="C118" t="s">
        <v>439</v>
      </c>
      <c r="D118" t="s">
        <v>559</v>
      </c>
    </row>
    <row r="119" spans="1:4" x14ac:dyDescent="0.5">
      <c r="A119" s="113" t="s">
        <v>242</v>
      </c>
      <c r="B119" s="5">
        <v>620</v>
      </c>
      <c r="C119" t="s">
        <v>424</v>
      </c>
      <c r="D119" t="s">
        <v>560</v>
      </c>
    </row>
    <row r="120" spans="1:4" x14ac:dyDescent="0.5">
      <c r="A120" s="113" t="s">
        <v>243</v>
      </c>
      <c r="B120" s="5">
        <v>620</v>
      </c>
      <c r="C120" t="s">
        <v>424</v>
      </c>
      <c r="D120" t="s">
        <v>561</v>
      </c>
    </row>
    <row r="121" spans="1:4" x14ac:dyDescent="0.5">
      <c r="A121" s="113" t="s">
        <v>244</v>
      </c>
      <c r="B121" s="5">
        <v>620</v>
      </c>
      <c r="C121" t="s">
        <v>424</v>
      </c>
      <c r="D121" t="s">
        <v>562</v>
      </c>
    </row>
    <row r="122" spans="1:4" x14ac:dyDescent="0.5">
      <c r="A122" s="113" t="s">
        <v>245</v>
      </c>
      <c r="B122" s="5" t="s">
        <v>345</v>
      </c>
      <c r="C122" t="s">
        <v>416</v>
      </c>
      <c r="D122" t="s">
        <v>563</v>
      </c>
    </row>
    <row r="123" spans="1:4" x14ac:dyDescent="0.5">
      <c r="A123" s="113" t="s">
        <v>246</v>
      </c>
      <c r="B123" s="5" t="s">
        <v>345</v>
      </c>
      <c r="C123" t="s">
        <v>416</v>
      </c>
      <c r="D123" t="s">
        <v>564</v>
      </c>
    </row>
    <row r="124" spans="1:4" x14ac:dyDescent="0.5">
      <c r="A124" s="113" t="s">
        <v>247</v>
      </c>
      <c r="B124" s="5" t="s">
        <v>345</v>
      </c>
      <c r="C124" t="s">
        <v>416</v>
      </c>
      <c r="D124" t="s">
        <v>565</v>
      </c>
    </row>
    <row r="125" spans="1:4" x14ac:dyDescent="0.5">
      <c r="A125" s="113" t="s">
        <v>248</v>
      </c>
      <c r="B125" s="5" t="s">
        <v>345</v>
      </c>
      <c r="C125" t="s">
        <v>417</v>
      </c>
      <c r="D125" t="s">
        <v>566</v>
      </c>
    </row>
    <row r="126" spans="1:4" x14ac:dyDescent="0.5">
      <c r="A126" s="113" t="s">
        <v>249</v>
      </c>
      <c r="B126" s="5" t="s">
        <v>345</v>
      </c>
      <c r="C126" t="s">
        <v>417</v>
      </c>
      <c r="D126" t="s">
        <v>567</v>
      </c>
    </row>
    <row r="127" spans="1:4" x14ac:dyDescent="0.5">
      <c r="A127" s="113" t="s">
        <v>250</v>
      </c>
      <c r="B127" s="5" t="s">
        <v>345</v>
      </c>
      <c r="C127" t="s">
        <v>417</v>
      </c>
      <c r="D127" t="s">
        <v>568</v>
      </c>
    </row>
    <row r="128" spans="1:4" x14ac:dyDescent="0.5">
      <c r="A128" s="113" t="s">
        <v>251</v>
      </c>
      <c r="B128" s="5" t="s">
        <v>345</v>
      </c>
      <c r="C128" t="s">
        <v>416</v>
      </c>
      <c r="D128" t="s">
        <v>569</v>
      </c>
    </row>
    <row r="129" spans="1:4" x14ac:dyDescent="0.5">
      <c r="A129" s="113" t="s">
        <v>252</v>
      </c>
      <c r="B129" s="5" t="s">
        <v>345</v>
      </c>
      <c r="C129" t="s">
        <v>416</v>
      </c>
      <c r="D129" t="s">
        <v>570</v>
      </c>
    </row>
    <row r="130" spans="1:4" x14ac:dyDescent="0.5">
      <c r="A130" s="113" t="s">
        <v>253</v>
      </c>
      <c r="B130" s="5" t="s">
        <v>345</v>
      </c>
      <c r="C130" t="s">
        <v>416</v>
      </c>
      <c r="D130" t="s">
        <v>571</v>
      </c>
    </row>
    <row r="131" spans="1:4" x14ac:dyDescent="0.5">
      <c r="A131" s="113" t="s">
        <v>254</v>
      </c>
      <c r="B131" s="5" t="s">
        <v>345</v>
      </c>
      <c r="C131" t="s">
        <v>417</v>
      </c>
      <c r="D131" t="s">
        <v>572</v>
      </c>
    </row>
    <row r="132" spans="1:4" x14ac:dyDescent="0.5">
      <c r="A132" s="113" t="s">
        <v>255</v>
      </c>
      <c r="B132" s="5" t="s">
        <v>345</v>
      </c>
      <c r="C132" t="s">
        <v>417</v>
      </c>
      <c r="D132" t="s">
        <v>573</v>
      </c>
    </row>
    <row r="133" spans="1:4" x14ac:dyDescent="0.5">
      <c r="A133" s="113" t="s">
        <v>256</v>
      </c>
      <c r="B133" s="5" t="s">
        <v>345</v>
      </c>
      <c r="C133" t="s">
        <v>417</v>
      </c>
      <c r="D133" t="s">
        <v>574</v>
      </c>
    </row>
    <row r="134" spans="1:4" x14ac:dyDescent="0.5">
      <c r="A134" s="113" t="s">
        <v>257</v>
      </c>
      <c r="B134" s="5">
        <v>805</v>
      </c>
      <c r="C134" t="s">
        <v>425</v>
      </c>
      <c r="D134" t="s">
        <v>575</v>
      </c>
    </row>
    <row r="135" spans="1:4" x14ac:dyDescent="0.5">
      <c r="A135" s="113" t="s">
        <v>258</v>
      </c>
      <c r="B135" s="5">
        <v>805</v>
      </c>
      <c r="C135" t="s">
        <v>425</v>
      </c>
      <c r="D135" t="s">
        <v>576</v>
      </c>
    </row>
    <row r="136" spans="1:4" x14ac:dyDescent="0.5">
      <c r="A136" s="113" t="s">
        <v>259</v>
      </c>
      <c r="B136" s="5">
        <v>805</v>
      </c>
      <c r="C136" t="s">
        <v>425</v>
      </c>
      <c r="D136" t="s">
        <v>577</v>
      </c>
    </row>
    <row r="137" spans="1:4" x14ac:dyDescent="0.5">
      <c r="A137" s="113" t="s">
        <v>260</v>
      </c>
      <c r="B137" s="5">
        <v>805</v>
      </c>
      <c r="C137" t="s">
        <v>426</v>
      </c>
      <c r="D137" t="s">
        <v>578</v>
      </c>
    </row>
    <row r="138" spans="1:4" x14ac:dyDescent="0.5">
      <c r="A138" s="113" t="s">
        <v>261</v>
      </c>
      <c r="B138" s="5">
        <v>805</v>
      </c>
      <c r="C138" t="s">
        <v>426</v>
      </c>
      <c r="D138" t="s">
        <v>579</v>
      </c>
    </row>
    <row r="139" spans="1:4" x14ac:dyDescent="0.5">
      <c r="A139" s="113" t="s">
        <v>262</v>
      </c>
      <c r="B139" s="5">
        <v>805</v>
      </c>
      <c r="C139" t="s">
        <v>426</v>
      </c>
      <c r="D139" t="s">
        <v>580</v>
      </c>
    </row>
    <row r="140" spans="1:4" x14ac:dyDescent="0.5">
      <c r="A140" s="113" t="s">
        <v>334</v>
      </c>
      <c r="B140" s="5">
        <v>805</v>
      </c>
      <c r="C140" t="s">
        <v>427</v>
      </c>
      <c r="D140" t="s">
        <v>581</v>
      </c>
    </row>
    <row r="141" spans="1:4" x14ac:dyDescent="0.5">
      <c r="A141" s="113" t="s">
        <v>335</v>
      </c>
      <c r="B141" s="5">
        <v>805</v>
      </c>
      <c r="C141" t="s">
        <v>427</v>
      </c>
      <c r="D141" t="s">
        <v>582</v>
      </c>
    </row>
    <row r="142" spans="1:4" x14ac:dyDescent="0.5">
      <c r="A142" s="113" t="s">
        <v>336</v>
      </c>
      <c r="B142" s="5">
        <v>805</v>
      </c>
      <c r="C142" t="s">
        <v>427</v>
      </c>
      <c r="D142" t="s">
        <v>583</v>
      </c>
    </row>
    <row r="143" spans="1:4" x14ac:dyDescent="0.5">
      <c r="A143" s="113" t="s">
        <v>263</v>
      </c>
      <c r="B143" s="5">
        <v>805</v>
      </c>
      <c r="C143" t="s">
        <v>428</v>
      </c>
      <c r="D143" t="s">
        <v>584</v>
      </c>
    </row>
    <row r="144" spans="1:4" x14ac:dyDescent="0.5">
      <c r="A144" s="113" t="s">
        <v>264</v>
      </c>
      <c r="B144" s="5">
        <v>805</v>
      </c>
      <c r="C144" t="s">
        <v>428</v>
      </c>
      <c r="D144" t="s">
        <v>585</v>
      </c>
    </row>
    <row r="145" spans="1:4" x14ac:dyDescent="0.5">
      <c r="A145" s="113" t="s">
        <v>265</v>
      </c>
      <c r="B145" s="5">
        <v>805</v>
      </c>
      <c r="C145" t="s">
        <v>428</v>
      </c>
      <c r="D145" t="s">
        <v>586</v>
      </c>
    </row>
    <row r="146" spans="1:4" x14ac:dyDescent="0.5">
      <c r="A146" s="113" t="s">
        <v>266</v>
      </c>
      <c r="B146" s="5">
        <v>805</v>
      </c>
      <c r="C146" t="s">
        <v>429</v>
      </c>
      <c r="D146" t="s">
        <v>587</v>
      </c>
    </row>
    <row r="147" spans="1:4" x14ac:dyDescent="0.5">
      <c r="A147" s="113" t="s">
        <v>267</v>
      </c>
      <c r="B147" s="5">
        <v>805</v>
      </c>
      <c r="C147" t="s">
        <v>429</v>
      </c>
      <c r="D147" t="s">
        <v>588</v>
      </c>
    </row>
    <row r="148" spans="1:4" x14ac:dyDescent="0.5">
      <c r="A148" s="113" t="s">
        <v>268</v>
      </c>
      <c r="B148" s="5">
        <v>805</v>
      </c>
      <c r="C148" t="s">
        <v>429</v>
      </c>
      <c r="D148" t="s">
        <v>589</v>
      </c>
    </row>
    <row r="149" spans="1:4" x14ac:dyDescent="0.5">
      <c r="A149" s="113" t="s">
        <v>269</v>
      </c>
      <c r="B149" s="5">
        <v>805</v>
      </c>
      <c r="C149" t="s">
        <v>430</v>
      </c>
      <c r="D149" t="s">
        <v>590</v>
      </c>
    </row>
    <row r="150" spans="1:4" x14ac:dyDescent="0.5">
      <c r="A150" s="113" t="s">
        <v>270</v>
      </c>
      <c r="B150" s="5">
        <v>805</v>
      </c>
      <c r="C150" t="s">
        <v>430</v>
      </c>
      <c r="D150" t="s">
        <v>591</v>
      </c>
    </row>
    <row r="151" spans="1:4" x14ac:dyDescent="0.5">
      <c r="A151" s="113" t="s">
        <v>271</v>
      </c>
      <c r="B151" s="5">
        <v>805</v>
      </c>
      <c r="C151" t="s">
        <v>430</v>
      </c>
      <c r="D151" t="s">
        <v>592</v>
      </c>
    </row>
    <row r="152" spans="1:4" x14ac:dyDescent="0.5">
      <c r="A152" s="113" t="s">
        <v>272</v>
      </c>
      <c r="B152" s="5">
        <v>805</v>
      </c>
      <c r="C152" t="s">
        <v>431</v>
      </c>
      <c r="D152" t="s">
        <v>593</v>
      </c>
    </row>
    <row r="153" spans="1:4" x14ac:dyDescent="0.5">
      <c r="A153" s="113" t="s">
        <v>273</v>
      </c>
      <c r="B153" s="5">
        <v>805</v>
      </c>
      <c r="C153" t="s">
        <v>431</v>
      </c>
      <c r="D153" t="s">
        <v>594</v>
      </c>
    </row>
    <row r="154" spans="1:4" x14ac:dyDescent="0.5">
      <c r="A154" s="113" t="s">
        <v>274</v>
      </c>
      <c r="B154" s="5">
        <v>805</v>
      </c>
      <c r="C154" t="s">
        <v>431</v>
      </c>
      <c r="D154" t="s">
        <v>595</v>
      </c>
    </row>
    <row r="155" spans="1:4" x14ac:dyDescent="0.5">
      <c r="A155" s="113" t="s">
        <v>275</v>
      </c>
      <c r="B155" s="5">
        <v>805</v>
      </c>
      <c r="C155" t="s">
        <v>432</v>
      </c>
      <c r="D155" t="s">
        <v>596</v>
      </c>
    </row>
    <row r="156" spans="1:4" x14ac:dyDescent="0.5">
      <c r="A156" s="113" t="s">
        <v>276</v>
      </c>
      <c r="B156" s="5">
        <v>805</v>
      </c>
      <c r="C156" t="s">
        <v>432</v>
      </c>
      <c r="D156" t="s">
        <v>597</v>
      </c>
    </row>
    <row r="157" spans="1:4" x14ac:dyDescent="0.5">
      <c r="A157" s="113" t="s">
        <v>277</v>
      </c>
      <c r="B157" s="5">
        <v>805</v>
      </c>
      <c r="C157" t="s">
        <v>432</v>
      </c>
      <c r="D157" t="s">
        <v>598</v>
      </c>
    </row>
    <row r="158" spans="1:4" x14ac:dyDescent="0.5">
      <c r="A158" s="113" t="s">
        <v>278</v>
      </c>
      <c r="B158" s="5">
        <v>805</v>
      </c>
      <c r="C158" t="s">
        <v>433</v>
      </c>
      <c r="D158" t="s">
        <v>599</v>
      </c>
    </row>
    <row r="159" spans="1:4" x14ac:dyDescent="0.5">
      <c r="A159" s="113" t="s">
        <v>279</v>
      </c>
      <c r="B159" s="5">
        <v>805</v>
      </c>
      <c r="C159" t="s">
        <v>433</v>
      </c>
      <c r="D159" t="s">
        <v>600</v>
      </c>
    </row>
    <row r="160" spans="1:4" x14ac:dyDescent="0.5">
      <c r="A160" s="113" t="s">
        <v>280</v>
      </c>
      <c r="B160" s="5">
        <v>805</v>
      </c>
      <c r="C160" t="s">
        <v>433</v>
      </c>
      <c r="D160" t="s">
        <v>601</v>
      </c>
    </row>
    <row r="161" spans="1:4" x14ac:dyDescent="0.5">
      <c r="A161" s="113" t="s">
        <v>281</v>
      </c>
      <c r="B161" s="5">
        <v>805</v>
      </c>
      <c r="C161" t="s">
        <v>434</v>
      </c>
      <c r="D161" t="s">
        <v>602</v>
      </c>
    </row>
    <row r="162" spans="1:4" x14ac:dyDescent="0.5">
      <c r="A162" s="113" t="s">
        <v>282</v>
      </c>
      <c r="B162" s="5">
        <v>805</v>
      </c>
      <c r="C162" t="s">
        <v>434</v>
      </c>
      <c r="D162" t="s">
        <v>603</v>
      </c>
    </row>
    <row r="163" spans="1:4" x14ac:dyDescent="0.5">
      <c r="A163" s="113" t="s">
        <v>283</v>
      </c>
      <c r="B163" s="5">
        <v>805</v>
      </c>
      <c r="C163" t="s">
        <v>434</v>
      </c>
      <c r="D163" t="s">
        <v>604</v>
      </c>
    </row>
    <row r="164" spans="1:4" x14ac:dyDescent="0.5">
      <c r="A164" s="113" t="s">
        <v>284</v>
      </c>
      <c r="B164" s="5">
        <v>805</v>
      </c>
      <c r="C164" t="s">
        <v>435</v>
      </c>
      <c r="D164" t="s">
        <v>605</v>
      </c>
    </row>
    <row r="165" spans="1:4" x14ac:dyDescent="0.5">
      <c r="A165" s="113" t="s">
        <v>285</v>
      </c>
      <c r="B165" s="5">
        <v>805</v>
      </c>
      <c r="C165" t="s">
        <v>435</v>
      </c>
      <c r="D165" t="s">
        <v>606</v>
      </c>
    </row>
    <row r="166" spans="1:4" x14ac:dyDescent="0.5">
      <c r="A166" s="113" t="s">
        <v>286</v>
      </c>
      <c r="B166" s="5">
        <v>805</v>
      </c>
      <c r="C166" t="s">
        <v>435</v>
      </c>
      <c r="D166" t="s">
        <v>607</v>
      </c>
    </row>
    <row r="167" spans="1:4" x14ac:dyDescent="0.5">
      <c r="A167" s="113" t="s">
        <v>287</v>
      </c>
      <c r="B167" s="5">
        <v>805</v>
      </c>
      <c r="C167" t="s">
        <v>436</v>
      </c>
      <c r="D167" t="s">
        <v>608</v>
      </c>
    </row>
    <row r="168" spans="1:4" x14ac:dyDescent="0.5">
      <c r="A168" s="113" t="s">
        <v>288</v>
      </c>
      <c r="B168" s="5">
        <v>805</v>
      </c>
      <c r="C168" t="s">
        <v>436</v>
      </c>
      <c r="D168" t="s">
        <v>609</v>
      </c>
    </row>
    <row r="169" spans="1:4" x14ac:dyDescent="0.5">
      <c r="A169" s="113" t="s">
        <v>289</v>
      </c>
      <c r="B169" s="5">
        <v>805</v>
      </c>
      <c r="C169" t="s">
        <v>436</v>
      </c>
      <c r="D169" t="s">
        <v>610</v>
      </c>
    </row>
    <row r="170" spans="1:4" x14ac:dyDescent="0.5">
      <c r="A170" s="113" t="s">
        <v>290</v>
      </c>
      <c r="B170" s="5">
        <v>805</v>
      </c>
      <c r="C170" t="s">
        <v>425</v>
      </c>
      <c r="D170" t="s">
        <v>611</v>
      </c>
    </row>
    <row r="171" spans="1:4" x14ac:dyDescent="0.5">
      <c r="A171" s="113" t="s">
        <v>291</v>
      </c>
      <c r="B171" s="5">
        <v>805</v>
      </c>
      <c r="C171" t="s">
        <v>425</v>
      </c>
      <c r="D171" t="s">
        <v>612</v>
      </c>
    </row>
    <row r="172" spans="1:4" x14ac:dyDescent="0.5">
      <c r="A172" s="113" t="s">
        <v>292</v>
      </c>
      <c r="B172" s="5">
        <v>805</v>
      </c>
      <c r="C172" t="s">
        <v>425</v>
      </c>
      <c r="D172" t="s">
        <v>613</v>
      </c>
    </row>
    <row r="173" spans="1:4" x14ac:dyDescent="0.5">
      <c r="A173" s="113" t="s">
        <v>293</v>
      </c>
      <c r="B173" s="5">
        <v>805</v>
      </c>
      <c r="C173" t="s">
        <v>426</v>
      </c>
      <c r="D173" t="s">
        <v>614</v>
      </c>
    </row>
    <row r="174" spans="1:4" x14ac:dyDescent="0.5">
      <c r="A174" s="113" t="s">
        <v>294</v>
      </c>
      <c r="B174" s="5">
        <v>805</v>
      </c>
      <c r="C174" t="s">
        <v>426</v>
      </c>
      <c r="D174" t="s">
        <v>615</v>
      </c>
    </row>
    <row r="175" spans="1:4" x14ac:dyDescent="0.5">
      <c r="A175" s="113" t="s">
        <v>295</v>
      </c>
      <c r="B175" s="5">
        <v>805</v>
      </c>
      <c r="C175" t="s">
        <v>426</v>
      </c>
      <c r="D175" t="s">
        <v>616</v>
      </c>
    </row>
    <row r="176" spans="1:4" x14ac:dyDescent="0.5">
      <c r="A176" s="113" t="s">
        <v>296</v>
      </c>
      <c r="B176" s="5">
        <v>805</v>
      </c>
      <c r="C176" t="s">
        <v>427</v>
      </c>
      <c r="D176" t="s">
        <v>617</v>
      </c>
    </row>
    <row r="177" spans="1:4" x14ac:dyDescent="0.5">
      <c r="A177" s="113" t="s">
        <v>297</v>
      </c>
      <c r="B177" s="5">
        <v>805</v>
      </c>
      <c r="C177" t="s">
        <v>427</v>
      </c>
      <c r="D177" t="s">
        <v>618</v>
      </c>
    </row>
    <row r="178" spans="1:4" x14ac:dyDescent="0.5">
      <c r="A178" s="113" t="s">
        <v>298</v>
      </c>
      <c r="B178" s="5">
        <v>805</v>
      </c>
      <c r="C178" t="s">
        <v>427</v>
      </c>
      <c r="D178" t="s">
        <v>619</v>
      </c>
    </row>
    <row r="179" spans="1:4" x14ac:dyDescent="0.5">
      <c r="A179" s="113" t="s">
        <v>299</v>
      </c>
      <c r="B179" s="5">
        <v>805</v>
      </c>
      <c r="C179" t="s">
        <v>428</v>
      </c>
      <c r="D179" t="s">
        <v>620</v>
      </c>
    </row>
    <row r="180" spans="1:4" x14ac:dyDescent="0.5">
      <c r="A180" s="113" t="s">
        <v>300</v>
      </c>
      <c r="B180" s="5">
        <v>805</v>
      </c>
      <c r="C180" t="s">
        <v>428</v>
      </c>
      <c r="D180" t="s">
        <v>621</v>
      </c>
    </row>
    <row r="181" spans="1:4" x14ac:dyDescent="0.5">
      <c r="A181" s="113" t="s">
        <v>301</v>
      </c>
      <c r="B181" s="5">
        <v>805</v>
      </c>
      <c r="C181" t="s">
        <v>428</v>
      </c>
      <c r="D181" t="s">
        <v>622</v>
      </c>
    </row>
    <row r="182" spans="1:4" x14ac:dyDescent="0.5">
      <c r="A182" s="113" t="s">
        <v>302</v>
      </c>
      <c r="B182" s="5">
        <v>805</v>
      </c>
      <c r="C182" t="s">
        <v>429</v>
      </c>
      <c r="D182" t="s">
        <v>623</v>
      </c>
    </row>
    <row r="183" spans="1:4" x14ac:dyDescent="0.5">
      <c r="A183" s="113" t="s">
        <v>303</v>
      </c>
      <c r="B183" s="5">
        <v>805</v>
      </c>
      <c r="C183" t="s">
        <v>429</v>
      </c>
      <c r="D183" t="s">
        <v>624</v>
      </c>
    </row>
    <row r="184" spans="1:4" x14ac:dyDescent="0.5">
      <c r="A184" s="113" t="s">
        <v>304</v>
      </c>
      <c r="B184" s="5">
        <v>805</v>
      </c>
      <c r="C184" t="s">
        <v>429</v>
      </c>
      <c r="D184" t="s">
        <v>625</v>
      </c>
    </row>
    <row r="185" spans="1:4" x14ac:dyDescent="0.5">
      <c r="A185" s="113" t="s">
        <v>305</v>
      </c>
      <c r="B185" s="5">
        <v>805</v>
      </c>
      <c r="C185" t="s">
        <v>430</v>
      </c>
      <c r="D185" t="s">
        <v>626</v>
      </c>
    </row>
    <row r="186" spans="1:4" x14ac:dyDescent="0.5">
      <c r="A186" s="113" t="s">
        <v>306</v>
      </c>
      <c r="B186" s="5">
        <v>805</v>
      </c>
      <c r="C186" t="s">
        <v>430</v>
      </c>
      <c r="D186" t="s">
        <v>627</v>
      </c>
    </row>
    <row r="187" spans="1:4" x14ac:dyDescent="0.5">
      <c r="A187" s="113" t="s">
        <v>307</v>
      </c>
      <c r="B187" s="5">
        <v>805</v>
      </c>
      <c r="C187" t="s">
        <v>430</v>
      </c>
      <c r="D187" t="s">
        <v>628</v>
      </c>
    </row>
    <row r="188" spans="1:4" x14ac:dyDescent="0.5">
      <c r="A188" s="113" t="s">
        <v>308</v>
      </c>
      <c r="B188" s="5">
        <v>805</v>
      </c>
      <c r="C188" t="s">
        <v>431</v>
      </c>
      <c r="D188" t="s">
        <v>629</v>
      </c>
    </row>
    <row r="189" spans="1:4" x14ac:dyDescent="0.5">
      <c r="A189" s="113" t="s">
        <v>309</v>
      </c>
      <c r="B189" s="5">
        <v>805</v>
      </c>
      <c r="C189" t="s">
        <v>431</v>
      </c>
      <c r="D189" t="s">
        <v>630</v>
      </c>
    </row>
    <row r="190" spans="1:4" x14ac:dyDescent="0.5">
      <c r="A190" s="113" t="s">
        <v>310</v>
      </c>
      <c r="B190" s="5">
        <v>805</v>
      </c>
      <c r="C190" t="s">
        <v>431</v>
      </c>
      <c r="D190" t="s">
        <v>631</v>
      </c>
    </row>
    <row r="191" spans="1:4" x14ac:dyDescent="0.5">
      <c r="A191" s="113" t="s">
        <v>311</v>
      </c>
      <c r="B191" s="5">
        <v>805</v>
      </c>
      <c r="C191" t="s">
        <v>432</v>
      </c>
      <c r="D191" t="s">
        <v>632</v>
      </c>
    </row>
    <row r="192" spans="1:4" x14ac:dyDescent="0.5">
      <c r="A192" s="113" t="s">
        <v>312</v>
      </c>
      <c r="B192" s="5">
        <v>805</v>
      </c>
      <c r="C192" t="s">
        <v>432</v>
      </c>
      <c r="D192" t="s">
        <v>633</v>
      </c>
    </row>
    <row r="193" spans="1:4" x14ac:dyDescent="0.5">
      <c r="A193" s="113" t="s">
        <v>313</v>
      </c>
      <c r="B193" s="5">
        <v>805</v>
      </c>
      <c r="C193" t="s">
        <v>432</v>
      </c>
      <c r="D193" t="s">
        <v>634</v>
      </c>
    </row>
    <row r="194" spans="1:4" x14ac:dyDescent="0.5">
      <c r="A194" s="113" t="s">
        <v>314</v>
      </c>
      <c r="B194" s="5">
        <v>805</v>
      </c>
      <c r="C194" t="s">
        <v>433</v>
      </c>
      <c r="D194" t="s">
        <v>635</v>
      </c>
    </row>
    <row r="195" spans="1:4" x14ac:dyDescent="0.5">
      <c r="A195" s="113" t="s">
        <v>315</v>
      </c>
      <c r="B195" s="5">
        <v>805</v>
      </c>
      <c r="C195" t="s">
        <v>433</v>
      </c>
      <c r="D195" t="s">
        <v>636</v>
      </c>
    </row>
    <row r="196" spans="1:4" x14ac:dyDescent="0.5">
      <c r="A196" s="113" t="s">
        <v>316</v>
      </c>
      <c r="B196" s="5">
        <v>805</v>
      </c>
      <c r="C196" t="s">
        <v>433</v>
      </c>
      <c r="D196" t="s">
        <v>637</v>
      </c>
    </row>
    <row r="197" spans="1:4" x14ac:dyDescent="0.5">
      <c r="A197" s="113" t="s">
        <v>317</v>
      </c>
      <c r="B197" s="5">
        <v>805</v>
      </c>
      <c r="C197" t="s">
        <v>434</v>
      </c>
      <c r="D197" t="s">
        <v>638</v>
      </c>
    </row>
    <row r="198" spans="1:4" x14ac:dyDescent="0.5">
      <c r="A198" s="113" t="s">
        <v>318</v>
      </c>
      <c r="B198" s="5">
        <v>805</v>
      </c>
      <c r="C198" t="s">
        <v>434</v>
      </c>
      <c r="D198" t="s">
        <v>639</v>
      </c>
    </row>
    <row r="199" spans="1:4" x14ac:dyDescent="0.5">
      <c r="A199" s="113" t="s">
        <v>319</v>
      </c>
      <c r="B199" s="5">
        <v>805</v>
      </c>
      <c r="C199" t="s">
        <v>434</v>
      </c>
      <c r="D199" t="s">
        <v>640</v>
      </c>
    </row>
    <row r="200" spans="1:4" x14ac:dyDescent="0.5">
      <c r="A200" s="113" t="s">
        <v>320</v>
      </c>
      <c r="B200" s="5">
        <v>805</v>
      </c>
      <c r="C200" t="s">
        <v>435</v>
      </c>
      <c r="D200" t="s">
        <v>641</v>
      </c>
    </row>
    <row r="201" spans="1:4" x14ac:dyDescent="0.5">
      <c r="A201" s="113" t="s">
        <v>321</v>
      </c>
      <c r="B201" s="5">
        <v>805</v>
      </c>
      <c r="C201" t="s">
        <v>435</v>
      </c>
      <c r="D201" t="s">
        <v>642</v>
      </c>
    </row>
    <row r="202" spans="1:4" x14ac:dyDescent="0.5">
      <c r="A202" s="113" t="s">
        <v>322</v>
      </c>
      <c r="B202" s="5">
        <v>805</v>
      </c>
      <c r="C202" t="s">
        <v>435</v>
      </c>
      <c r="D202" t="s">
        <v>643</v>
      </c>
    </row>
    <row r="203" spans="1:4" x14ac:dyDescent="0.5">
      <c r="A203" s="113" t="s">
        <v>323</v>
      </c>
      <c r="B203" s="5">
        <v>805</v>
      </c>
      <c r="C203" t="s">
        <v>436</v>
      </c>
      <c r="D203" t="s">
        <v>644</v>
      </c>
    </row>
    <row r="204" spans="1:4" x14ac:dyDescent="0.5">
      <c r="A204" s="113" t="s">
        <v>324</v>
      </c>
      <c r="B204" s="5">
        <v>805</v>
      </c>
      <c r="C204" t="s">
        <v>436</v>
      </c>
      <c r="D204" t="s">
        <v>645</v>
      </c>
    </row>
    <row r="205" spans="1:4" x14ac:dyDescent="0.5">
      <c r="A205" s="113" t="s">
        <v>325</v>
      </c>
      <c r="B205" s="5">
        <v>805</v>
      </c>
      <c r="C205" t="s">
        <v>436</v>
      </c>
      <c r="D205" t="s">
        <v>646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DD62-7F88-4E71-82EA-7AAC90F12C8B}">
  <dimension ref="A1:BW5"/>
  <sheetViews>
    <sheetView showOutlineSymbols="0" showWhiteSpace="0" workbookViewId="0">
      <selection sqref="A1:D1"/>
    </sheetView>
  </sheetViews>
  <sheetFormatPr defaultRowHeight="21" x14ac:dyDescent="0.5"/>
  <sheetData>
    <row r="1" spans="1:75" ht="126.5" x14ac:dyDescent="0.5">
      <c r="B1" s="141" t="s">
        <v>375</v>
      </c>
      <c r="C1" s="140" t="s">
        <v>376</v>
      </c>
      <c r="D1" s="140" t="s">
        <v>377</v>
      </c>
      <c r="E1" s="140" t="s">
        <v>378</v>
      </c>
      <c r="F1" s="140" t="s">
        <v>379</v>
      </c>
      <c r="G1" s="140" t="s">
        <v>380</v>
      </c>
      <c r="H1" s="140" t="s">
        <v>381</v>
      </c>
      <c r="I1" s="140" t="s">
        <v>382</v>
      </c>
      <c r="J1" s="140" t="s">
        <v>383</v>
      </c>
      <c r="K1" s="140" t="s">
        <v>384</v>
      </c>
      <c r="L1" s="140" t="s">
        <v>385</v>
      </c>
      <c r="M1" s="140" t="s">
        <v>386</v>
      </c>
      <c r="N1" s="140" t="s">
        <v>387</v>
      </c>
      <c r="O1" s="140" t="s">
        <v>388</v>
      </c>
      <c r="P1" s="140" t="s">
        <v>192</v>
      </c>
      <c r="Q1" s="140" t="s">
        <v>389</v>
      </c>
      <c r="R1" s="140" t="s">
        <v>390</v>
      </c>
      <c r="S1" s="140" t="s">
        <v>391</v>
      </c>
      <c r="T1" s="140" t="s">
        <v>392</v>
      </c>
      <c r="U1" s="140" t="s">
        <v>393</v>
      </c>
      <c r="V1" s="140" t="s">
        <v>394</v>
      </c>
      <c r="W1" s="140" t="s">
        <v>395</v>
      </c>
      <c r="X1" s="140" t="s">
        <v>396</v>
      </c>
      <c r="Y1" s="140" t="s">
        <v>397</v>
      </c>
      <c r="Z1" s="140" t="s">
        <v>398</v>
      </c>
      <c r="AA1" s="140" t="s">
        <v>399</v>
      </c>
      <c r="AB1" s="140" t="s">
        <v>400</v>
      </c>
      <c r="AC1" s="140" t="s">
        <v>401</v>
      </c>
      <c r="AD1" s="140" t="s">
        <v>402</v>
      </c>
      <c r="AE1" s="140" t="s">
        <v>403</v>
      </c>
      <c r="AF1" s="140" t="s">
        <v>404</v>
      </c>
      <c r="AG1" s="140" t="s">
        <v>405</v>
      </c>
      <c r="AH1" s="140" t="s">
        <v>406</v>
      </c>
      <c r="AI1" s="140" t="s">
        <v>193</v>
      </c>
      <c r="AJ1" s="140" t="s">
        <v>407</v>
      </c>
      <c r="AK1" s="140" t="s">
        <v>408</v>
      </c>
      <c r="AL1" s="140" t="s">
        <v>409</v>
      </c>
      <c r="AM1" s="140" t="s">
        <v>410</v>
      </c>
      <c r="AN1" s="140" t="s">
        <v>411</v>
      </c>
      <c r="AO1" s="140" t="s">
        <v>412</v>
      </c>
      <c r="AP1" s="140" t="s">
        <v>200</v>
      </c>
      <c r="AQ1" s="140" t="s">
        <v>201</v>
      </c>
      <c r="AR1" s="140" t="s">
        <v>202</v>
      </c>
      <c r="AS1" s="140" t="s">
        <v>203</v>
      </c>
      <c r="AT1" s="140" t="s">
        <v>413</v>
      </c>
      <c r="AU1" s="140" t="s">
        <v>204</v>
      </c>
      <c r="AV1" s="140" t="s">
        <v>205</v>
      </c>
      <c r="AW1" s="140" t="s">
        <v>206</v>
      </c>
      <c r="AX1" s="140" t="s">
        <v>414</v>
      </c>
      <c r="AY1" s="140" t="s">
        <v>210</v>
      </c>
      <c r="AZ1" s="140" t="s">
        <v>211</v>
      </c>
      <c r="BA1" s="140" t="s">
        <v>415</v>
      </c>
      <c r="BB1" s="140" t="s">
        <v>416</v>
      </c>
      <c r="BC1" s="140" t="s">
        <v>417</v>
      </c>
      <c r="BD1" s="140" t="s">
        <v>418</v>
      </c>
      <c r="BE1" s="140" t="s">
        <v>419</v>
      </c>
      <c r="BF1" s="140" t="s">
        <v>420</v>
      </c>
      <c r="BG1" s="140" t="s">
        <v>421</v>
      </c>
      <c r="BH1" s="140" t="s">
        <v>422</v>
      </c>
      <c r="BI1" s="140" t="s">
        <v>423</v>
      </c>
      <c r="BJ1" s="140" t="s">
        <v>424</v>
      </c>
      <c r="BK1" s="140" t="s">
        <v>425</v>
      </c>
      <c r="BL1" s="140" t="s">
        <v>426</v>
      </c>
      <c r="BM1" s="140" t="s">
        <v>427</v>
      </c>
      <c r="BN1" s="140" t="s">
        <v>428</v>
      </c>
      <c r="BO1" s="140" t="s">
        <v>429</v>
      </c>
      <c r="BP1" s="140" t="s">
        <v>430</v>
      </c>
      <c r="BQ1" s="140" t="s">
        <v>431</v>
      </c>
      <c r="BR1" s="140" t="s">
        <v>432</v>
      </c>
      <c r="BS1" s="140" t="s">
        <v>433</v>
      </c>
      <c r="BT1" s="140" t="s">
        <v>434</v>
      </c>
      <c r="BU1" s="140" t="s">
        <v>435</v>
      </c>
      <c r="BV1" s="140" t="s">
        <v>436</v>
      </c>
      <c r="BW1" s="140" t="s">
        <v>437</v>
      </c>
    </row>
    <row r="2" spans="1:75" x14ac:dyDescent="0.5">
      <c r="A2" s="139" t="s">
        <v>443</v>
      </c>
      <c r="B2">
        <v>17.96</v>
      </c>
      <c r="C2">
        <v>17.96</v>
      </c>
      <c r="D2">
        <v>17.96</v>
      </c>
      <c r="E2">
        <v>23.84</v>
      </c>
      <c r="F2">
        <v>18.440000000000001</v>
      </c>
      <c r="G2">
        <v>23.84</v>
      </c>
      <c r="H2">
        <v>18.2</v>
      </c>
      <c r="I2">
        <v>18.2</v>
      </c>
      <c r="J2">
        <v>30.97</v>
      </c>
      <c r="K2">
        <v>17.96</v>
      </c>
      <c r="L2">
        <v>21.46</v>
      </c>
      <c r="M2">
        <v>17.96</v>
      </c>
      <c r="N2">
        <v>28.58</v>
      </c>
      <c r="O2">
        <v>18.850000000000001</v>
      </c>
      <c r="P2">
        <v>17.96</v>
      </c>
      <c r="Q2">
        <v>18.2</v>
      </c>
      <c r="R2">
        <v>18.2</v>
      </c>
      <c r="S2">
        <v>19.579999999999998</v>
      </c>
      <c r="T2">
        <v>21.84</v>
      </c>
      <c r="U2">
        <v>23.5</v>
      </c>
      <c r="V2">
        <v>24.62</v>
      </c>
      <c r="W2">
        <v>34.090000000000003</v>
      </c>
      <c r="X2">
        <v>32.99</v>
      </c>
      <c r="Y2">
        <v>25.75</v>
      </c>
      <c r="Z2">
        <v>25.24</v>
      </c>
      <c r="AA2">
        <v>34.39</v>
      </c>
      <c r="AB2">
        <v>21.84</v>
      </c>
      <c r="AC2">
        <v>23.5</v>
      </c>
      <c r="AD2">
        <v>24.62</v>
      </c>
      <c r="AE2">
        <v>34.090000000000003</v>
      </c>
      <c r="AF2">
        <v>64.680000000000007</v>
      </c>
      <c r="AG2">
        <v>64.680000000000007</v>
      </c>
      <c r="AH2">
        <v>39.35</v>
      </c>
      <c r="AI2">
        <v>17.96</v>
      </c>
      <c r="AJ2">
        <v>18.440000000000001</v>
      </c>
      <c r="AK2">
        <v>21.46</v>
      </c>
      <c r="AL2">
        <v>20.52</v>
      </c>
      <c r="AM2">
        <v>34.090000000000003</v>
      </c>
      <c r="AN2">
        <v>18.2</v>
      </c>
      <c r="AO2">
        <v>18.2</v>
      </c>
      <c r="AP2">
        <v>17.96</v>
      </c>
      <c r="AQ2">
        <v>29.21</v>
      </c>
      <c r="AR2">
        <v>29.21</v>
      </c>
      <c r="AS2">
        <v>29.21</v>
      </c>
      <c r="AT2">
        <v>35.74</v>
      </c>
      <c r="AU2">
        <v>18.2</v>
      </c>
      <c r="AV2">
        <v>17.96</v>
      </c>
      <c r="AW2">
        <v>24.88</v>
      </c>
      <c r="AX2">
        <v>24.88</v>
      </c>
      <c r="AY2">
        <v>30.77</v>
      </c>
      <c r="AZ2">
        <v>24.88</v>
      </c>
      <c r="BA2">
        <v>18.2</v>
      </c>
      <c r="BB2">
        <v>57.85</v>
      </c>
      <c r="BC2">
        <v>40.619999999999997</v>
      </c>
      <c r="BD2">
        <v>57.85</v>
      </c>
      <c r="BE2">
        <v>40.619999999999997</v>
      </c>
      <c r="BF2">
        <v>58.7</v>
      </c>
      <c r="BG2">
        <v>27.36</v>
      </c>
      <c r="BH2">
        <v>27.36</v>
      </c>
      <c r="BI2">
        <v>21.46</v>
      </c>
      <c r="BJ2">
        <v>32.17</v>
      </c>
      <c r="BK2">
        <v>35.65</v>
      </c>
      <c r="BL2">
        <v>25.38</v>
      </c>
      <c r="BM2">
        <v>19.329999999999998</v>
      </c>
      <c r="BN2">
        <v>57.85</v>
      </c>
      <c r="BO2">
        <v>40.619999999999997</v>
      </c>
      <c r="BP2">
        <v>63.47</v>
      </c>
      <c r="BQ2">
        <v>26.89</v>
      </c>
      <c r="BR2">
        <v>64.680000000000007</v>
      </c>
      <c r="BS2">
        <v>34.090000000000003</v>
      </c>
      <c r="BT2">
        <v>44.9</v>
      </c>
      <c r="BU2">
        <v>39.35</v>
      </c>
      <c r="BV2">
        <v>58.7</v>
      </c>
      <c r="BW2">
        <v>25.24</v>
      </c>
    </row>
    <row r="3" spans="1:75" x14ac:dyDescent="0.5">
      <c r="A3" t="s">
        <v>372</v>
      </c>
      <c r="B3">
        <v>17.059999999999999</v>
      </c>
      <c r="C3">
        <v>17.059999999999999</v>
      </c>
      <c r="D3">
        <v>17.059999999999999</v>
      </c>
      <c r="E3">
        <v>22.65</v>
      </c>
      <c r="F3">
        <v>17.52</v>
      </c>
      <c r="G3">
        <v>22.65</v>
      </c>
      <c r="H3">
        <v>17.29</v>
      </c>
      <c r="I3">
        <v>17.29</v>
      </c>
      <c r="J3">
        <v>29.42</v>
      </c>
      <c r="K3">
        <v>17.059999999999999</v>
      </c>
      <c r="L3">
        <v>20.39</v>
      </c>
      <c r="M3">
        <v>17.059999999999999</v>
      </c>
      <c r="N3">
        <v>27.15</v>
      </c>
      <c r="O3">
        <v>17.91</v>
      </c>
      <c r="P3">
        <v>17.059999999999999</v>
      </c>
      <c r="Q3">
        <v>17.29</v>
      </c>
      <c r="R3">
        <v>17.29</v>
      </c>
      <c r="S3">
        <v>18.600000000000001</v>
      </c>
      <c r="T3">
        <v>20.75</v>
      </c>
      <c r="U3">
        <v>22.32</v>
      </c>
      <c r="V3">
        <v>23.39</v>
      </c>
      <c r="W3">
        <v>32.39</v>
      </c>
      <c r="X3">
        <v>31.34</v>
      </c>
      <c r="Y3">
        <v>24.47</v>
      </c>
      <c r="Z3">
        <v>23.98</v>
      </c>
      <c r="AA3">
        <v>32.67</v>
      </c>
      <c r="AB3">
        <v>20.75</v>
      </c>
      <c r="AC3">
        <v>22.32</v>
      </c>
      <c r="AD3">
        <v>23.39</v>
      </c>
      <c r="AE3">
        <v>32.39</v>
      </c>
      <c r="AF3">
        <v>61.45</v>
      </c>
      <c r="AG3">
        <v>61.45</v>
      </c>
      <c r="AH3">
        <v>37.380000000000003</v>
      </c>
      <c r="AI3">
        <v>17.059999999999999</v>
      </c>
      <c r="AJ3">
        <v>17.52</v>
      </c>
      <c r="AK3">
        <v>20.39</v>
      </c>
      <c r="AL3">
        <v>19.489999999999998</v>
      </c>
      <c r="AM3">
        <v>32.39</v>
      </c>
      <c r="AN3">
        <v>17.29</v>
      </c>
      <c r="AO3">
        <v>17.29</v>
      </c>
      <c r="AP3">
        <v>17.059999999999999</v>
      </c>
      <c r="AQ3">
        <v>27.75</v>
      </c>
      <c r="AR3">
        <v>27.75</v>
      </c>
      <c r="AS3">
        <v>27.75</v>
      </c>
      <c r="AT3">
        <v>33.950000000000003</v>
      </c>
      <c r="AU3">
        <v>17.29</v>
      </c>
      <c r="AV3">
        <v>17.059999999999999</v>
      </c>
      <c r="AW3">
        <v>23.64</v>
      </c>
      <c r="AX3">
        <v>23.64</v>
      </c>
      <c r="AY3">
        <v>29.23</v>
      </c>
      <c r="AZ3">
        <v>23.64</v>
      </c>
      <c r="BA3">
        <v>17.29</v>
      </c>
      <c r="BB3">
        <v>54.96</v>
      </c>
      <c r="BC3">
        <v>38.590000000000003</v>
      </c>
      <c r="BD3">
        <v>54.96</v>
      </c>
      <c r="BE3">
        <v>38.590000000000003</v>
      </c>
      <c r="BF3">
        <v>55.77</v>
      </c>
      <c r="BG3">
        <v>25.99</v>
      </c>
      <c r="BH3">
        <v>25.99</v>
      </c>
      <c r="BI3">
        <v>20.39</v>
      </c>
      <c r="BJ3">
        <v>30.56</v>
      </c>
      <c r="BK3">
        <v>33.869999999999997</v>
      </c>
      <c r="BL3">
        <v>24.11</v>
      </c>
      <c r="BM3">
        <v>18.36</v>
      </c>
      <c r="BN3">
        <v>54.96</v>
      </c>
      <c r="BO3">
        <v>38.590000000000003</v>
      </c>
      <c r="BP3">
        <v>60.3</v>
      </c>
      <c r="BQ3">
        <v>25.55</v>
      </c>
      <c r="BR3">
        <v>61.45</v>
      </c>
      <c r="BS3">
        <v>32.39</v>
      </c>
      <c r="BT3">
        <v>42.66</v>
      </c>
      <c r="BU3">
        <v>37.380000000000003</v>
      </c>
      <c r="BV3">
        <v>55.77</v>
      </c>
      <c r="BW3">
        <v>23.98</v>
      </c>
    </row>
    <row r="4" spans="1:75" x14ac:dyDescent="0.5">
      <c r="A4" t="s">
        <v>374</v>
      </c>
      <c r="B4">
        <v>17.96</v>
      </c>
      <c r="C4">
        <v>17.96</v>
      </c>
      <c r="D4">
        <v>17.96</v>
      </c>
      <c r="E4">
        <v>23.84</v>
      </c>
      <c r="F4">
        <v>18.440000000000001</v>
      </c>
      <c r="G4">
        <v>23.84</v>
      </c>
      <c r="H4">
        <v>18.2</v>
      </c>
      <c r="I4">
        <v>18.2</v>
      </c>
      <c r="J4">
        <v>30.97</v>
      </c>
      <c r="K4">
        <v>17.96</v>
      </c>
      <c r="L4">
        <v>21.46</v>
      </c>
      <c r="M4">
        <v>17.96</v>
      </c>
      <c r="N4">
        <v>28.58</v>
      </c>
      <c r="O4">
        <v>18.850000000000001</v>
      </c>
      <c r="P4">
        <v>17.96</v>
      </c>
      <c r="Q4">
        <v>18.2</v>
      </c>
      <c r="R4">
        <v>18.2</v>
      </c>
      <c r="S4">
        <v>19.579999999999998</v>
      </c>
      <c r="T4">
        <v>21.84</v>
      </c>
      <c r="U4">
        <v>23.5</v>
      </c>
      <c r="V4">
        <v>24.62</v>
      </c>
      <c r="W4">
        <v>34.090000000000003</v>
      </c>
      <c r="X4">
        <v>32.99</v>
      </c>
      <c r="Y4">
        <v>25.75</v>
      </c>
      <c r="Z4">
        <v>25.24</v>
      </c>
      <c r="AA4">
        <v>34.39</v>
      </c>
      <c r="AB4">
        <v>21.84</v>
      </c>
      <c r="AC4">
        <v>23.5</v>
      </c>
      <c r="AD4">
        <v>24.62</v>
      </c>
      <c r="AE4">
        <v>34.090000000000003</v>
      </c>
      <c r="AF4">
        <v>64.680000000000007</v>
      </c>
      <c r="AG4">
        <v>64.680000000000007</v>
      </c>
      <c r="AH4">
        <v>39.35</v>
      </c>
      <c r="AI4">
        <v>17.96</v>
      </c>
      <c r="AJ4">
        <v>18.440000000000001</v>
      </c>
      <c r="AK4">
        <v>21.46</v>
      </c>
      <c r="AL4">
        <v>20.52</v>
      </c>
      <c r="AM4">
        <v>34.090000000000003</v>
      </c>
      <c r="AN4">
        <v>18.2</v>
      </c>
      <c r="AO4">
        <v>18.2</v>
      </c>
      <c r="AP4">
        <v>17.96</v>
      </c>
      <c r="AQ4">
        <v>29.21</v>
      </c>
      <c r="AR4">
        <v>29.21</v>
      </c>
      <c r="AS4">
        <v>29.21</v>
      </c>
      <c r="AT4">
        <v>35.74</v>
      </c>
      <c r="AU4">
        <v>18.2</v>
      </c>
      <c r="AV4">
        <v>17.96</v>
      </c>
      <c r="AW4">
        <v>24.88</v>
      </c>
      <c r="AX4">
        <v>24.88</v>
      </c>
      <c r="AY4">
        <v>30.77</v>
      </c>
      <c r="AZ4">
        <v>24.88</v>
      </c>
      <c r="BA4">
        <v>18.2</v>
      </c>
      <c r="BB4">
        <v>57.85</v>
      </c>
      <c r="BC4">
        <v>40.619999999999997</v>
      </c>
      <c r="BD4">
        <v>57.85</v>
      </c>
      <c r="BE4">
        <v>40.619999999999997</v>
      </c>
      <c r="BF4">
        <v>58.7</v>
      </c>
      <c r="BG4">
        <v>27.36</v>
      </c>
      <c r="BH4">
        <v>27.36</v>
      </c>
      <c r="BI4">
        <v>21.46</v>
      </c>
      <c r="BJ4">
        <v>32.17</v>
      </c>
      <c r="BK4">
        <v>35.65</v>
      </c>
      <c r="BL4">
        <v>25.38</v>
      </c>
      <c r="BM4">
        <v>19.329999999999998</v>
      </c>
      <c r="BN4">
        <v>57.85</v>
      </c>
      <c r="BO4">
        <v>40.619999999999997</v>
      </c>
      <c r="BP4">
        <v>63.47</v>
      </c>
      <c r="BQ4">
        <v>26.89</v>
      </c>
      <c r="BR4">
        <v>64.680000000000007</v>
      </c>
      <c r="BS4">
        <v>34.090000000000003</v>
      </c>
      <c r="BT4">
        <v>44.9</v>
      </c>
      <c r="BU4">
        <v>39.35</v>
      </c>
      <c r="BV4">
        <v>58.7</v>
      </c>
      <c r="BW4">
        <v>25.24</v>
      </c>
    </row>
    <row r="5" spans="1:75" x14ac:dyDescent="0.5">
      <c r="A5" t="s">
        <v>373</v>
      </c>
      <c r="B5">
        <v>20.65</v>
      </c>
      <c r="C5">
        <v>20.65</v>
      </c>
      <c r="D5">
        <v>20.65</v>
      </c>
      <c r="E5">
        <v>27.42</v>
      </c>
      <c r="F5">
        <v>21.21</v>
      </c>
      <c r="G5">
        <v>27.42</v>
      </c>
      <c r="H5">
        <v>20.93</v>
      </c>
      <c r="I5">
        <v>20.93</v>
      </c>
      <c r="J5">
        <v>35.619999999999997</v>
      </c>
      <c r="K5">
        <v>20.65</v>
      </c>
      <c r="L5">
        <v>24.68</v>
      </c>
      <c r="M5">
        <v>20.65</v>
      </c>
      <c r="N5">
        <v>32.869999999999997</v>
      </c>
      <c r="O5">
        <v>21.68</v>
      </c>
      <c r="P5">
        <v>20.65</v>
      </c>
      <c r="Q5">
        <v>20.93</v>
      </c>
      <c r="R5">
        <v>20.93</v>
      </c>
      <c r="S5">
        <v>22.52</v>
      </c>
      <c r="T5">
        <v>25.12</v>
      </c>
      <c r="U5">
        <v>27.02</v>
      </c>
      <c r="V5">
        <v>28.32</v>
      </c>
      <c r="W5">
        <v>39.200000000000003</v>
      </c>
      <c r="X5">
        <v>37.94</v>
      </c>
      <c r="Y5">
        <v>29.62</v>
      </c>
      <c r="Z5">
        <v>29.03</v>
      </c>
      <c r="AA5">
        <v>39.549999999999997</v>
      </c>
      <c r="AB5">
        <v>25.12</v>
      </c>
      <c r="AC5">
        <v>27.02</v>
      </c>
      <c r="AD5">
        <v>28.32</v>
      </c>
      <c r="AE5">
        <v>39.200000000000003</v>
      </c>
      <c r="AF5">
        <v>74.38</v>
      </c>
      <c r="AG5">
        <v>74.38</v>
      </c>
      <c r="AH5">
        <v>45.25</v>
      </c>
      <c r="AI5">
        <v>20.65</v>
      </c>
      <c r="AJ5">
        <v>21.21</v>
      </c>
      <c r="AK5">
        <v>24.68</v>
      </c>
      <c r="AL5">
        <v>23.6</v>
      </c>
      <c r="AM5">
        <v>39.200000000000003</v>
      </c>
      <c r="AN5">
        <v>20.93</v>
      </c>
      <c r="AO5">
        <v>20.93</v>
      </c>
      <c r="AP5">
        <v>20.65</v>
      </c>
      <c r="AQ5">
        <v>33.590000000000003</v>
      </c>
      <c r="AR5">
        <v>33.590000000000003</v>
      </c>
      <c r="AS5">
        <v>33.590000000000003</v>
      </c>
      <c r="AT5">
        <v>41.1</v>
      </c>
      <c r="AU5">
        <v>20.93</v>
      </c>
      <c r="AV5">
        <v>20.65</v>
      </c>
      <c r="AW5">
        <v>28.61</v>
      </c>
      <c r="AX5">
        <v>28.61</v>
      </c>
      <c r="AY5">
        <v>35.39</v>
      </c>
      <c r="AZ5">
        <v>28.61</v>
      </c>
      <c r="BA5">
        <v>20.93</v>
      </c>
      <c r="BB5">
        <v>66.53</v>
      </c>
      <c r="BC5">
        <v>46.71</v>
      </c>
      <c r="BD5">
        <v>66.53</v>
      </c>
      <c r="BE5">
        <v>46.71</v>
      </c>
      <c r="BF5">
        <v>67.510000000000005</v>
      </c>
      <c r="BG5">
        <v>31.46</v>
      </c>
      <c r="BH5">
        <v>31.46</v>
      </c>
      <c r="BI5">
        <v>24.68</v>
      </c>
      <c r="BJ5">
        <v>37</v>
      </c>
      <c r="BK5">
        <v>41</v>
      </c>
      <c r="BL5">
        <v>29.19</v>
      </c>
      <c r="BM5">
        <v>22.23</v>
      </c>
      <c r="BN5">
        <v>66.53</v>
      </c>
      <c r="BO5">
        <v>46.71</v>
      </c>
      <c r="BP5">
        <v>72.989999999999995</v>
      </c>
      <c r="BQ5">
        <v>30.92</v>
      </c>
      <c r="BR5">
        <v>74.38</v>
      </c>
      <c r="BS5">
        <v>39.200000000000003</v>
      </c>
      <c r="BT5">
        <v>51.64</v>
      </c>
      <c r="BU5">
        <v>45.25</v>
      </c>
      <c r="BV5">
        <v>67.510000000000005</v>
      </c>
      <c r="BW5">
        <v>29.03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383F-27BC-4A01-A225-D86566AC0C93}">
  <dimension ref="A1:X207"/>
  <sheetViews>
    <sheetView showOutlineSymbols="0" showWhiteSpace="0" topLeftCell="A55" workbookViewId="0">
      <selection sqref="A1:D1"/>
    </sheetView>
  </sheetViews>
  <sheetFormatPr defaultRowHeight="21" x14ac:dyDescent="0.5"/>
  <cols>
    <col min="1" max="1" width="69.75" customWidth="1"/>
    <col min="2" max="2" width="30.75" customWidth="1"/>
  </cols>
  <sheetData>
    <row r="1" spans="1:24" x14ac:dyDescent="0.5">
      <c r="A1" t="s">
        <v>326</v>
      </c>
      <c r="C1" t="s">
        <v>152</v>
      </c>
      <c r="D1" t="s">
        <v>31</v>
      </c>
      <c r="E1" t="s">
        <v>60</v>
      </c>
      <c r="F1" t="s">
        <v>69</v>
      </c>
      <c r="G1" t="s">
        <v>63</v>
      </c>
      <c r="H1" t="s">
        <v>64</v>
      </c>
      <c r="I1" t="s">
        <v>3</v>
      </c>
      <c r="J1" t="s">
        <v>66</v>
      </c>
      <c r="K1" t="s">
        <v>61</v>
      </c>
      <c r="L1" t="s">
        <v>62</v>
      </c>
      <c r="M1" t="s">
        <v>65</v>
      </c>
      <c r="N1" t="s">
        <v>68</v>
      </c>
      <c r="O1" t="s">
        <v>75</v>
      </c>
      <c r="P1" t="s">
        <v>73</v>
      </c>
      <c r="Q1" t="s">
        <v>78</v>
      </c>
      <c r="R1" t="s">
        <v>67</v>
      </c>
      <c r="S1" t="s">
        <v>70</v>
      </c>
      <c r="T1" t="s">
        <v>71</v>
      </c>
      <c r="U1" t="s">
        <v>72</v>
      </c>
      <c r="V1" t="s">
        <v>74</v>
      </c>
      <c r="W1" t="s">
        <v>76</v>
      </c>
      <c r="X1" t="s">
        <v>77</v>
      </c>
    </row>
    <row r="2" spans="1:24" x14ac:dyDescent="0.5">
      <c r="A2" s="113" t="s">
        <v>153</v>
      </c>
      <c r="B2" s="113" t="s">
        <v>444</v>
      </c>
      <c r="C2" s="2">
        <v>17.96</v>
      </c>
      <c r="D2" s="2">
        <v>17.059999999999999</v>
      </c>
      <c r="E2" s="2">
        <v>17.059999999999999</v>
      </c>
      <c r="F2" s="2">
        <v>20.65</v>
      </c>
      <c r="G2" s="2">
        <v>17.059999999999999</v>
      </c>
      <c r="H2" s="2">
        <v>20.65</v>
      </c>
      <c r="I2" s="2">
        <v>17.059999999999999</v>
      </c>
      <c r="J2" s="2">
        <v>17.059999999999999</v>
      </c>
      <c r="K2" s="2">
        <v>17.96</v>
      </c>
      <c r="L2" s="2">
        <v>17.96</v>
      </c>
      <c r="M2" s="2">
        <v>17.96</v>
      </c>
      <c r="N2" s="2">
        <v>17.96</v>
      </c>
      <c r="O2" s="2">
        <v>17.96</v>
      </c>
      <c r="P2" s="2">
        <v>17.96</v>
      </c>
      <c r="Q2" s="2">
        <v>17.96</v>
      </c>
      <c r="R2" s="2">
        <v>17.96</v>
      </c>
      <c r="S2" s="2">
        <v>17.96</v>
      </c>
      <c r="T2" s="2">
        <v>17.059999999999999</v>
      </c>
      <c r="U2" s="2">
        <v>20.65</v>
      </c>
      <c r="V2" s="2">
        <v>17.96</v>
      </c>
      <c r="W2" s="2">
        <v>17.96</v>
      </c>
      <c r="X2" s="2">
        <v>17.059999999999999</v>
      </c>
    </row>
    <row r="3" spans="1:24" x14ac:dyDescent="0.5">
      <c r="A3" s="113" t="s">
        <v>154</v>
      </c>
      <c r="B3" s="113" t="s">
        <v>445</v>
      </c>
      <c r="C3" s="2">
        <v>17.96</v>
      </c>
      <c r="D3" s="2">
        <v>17.059999999999999</v>
      </c>
      <c r="E3" s="2">
        <v>17.059999999999999</v>
      </c>
      <c r="F3" s="2">
        <v>20.65</v>
      </c>
      <c r="G3" s="2">
        <v>17.059999999999999</v>
      </c>
      <c r="H3" s="2">
        <v>20.65</v>
      </c>
      <c r="I3" s="2">
        <v>17.059999999999999</v>
      </c>
      <c r="J3" s="2">
        <v>17.059999999999999</v>
      </c>
      <c r="K3" s="2">
        <v>17.96</v>
      </c>
      <c r="L3" s="2">
        <v>17.96</v>
      </c>
      <c r="M3" s="2">
        <v>17.96</v>
      </c>
      <c r="N3" s="2">
        <v>17.96</v>
      </c>
      <c r="O3" s="2">
        <v>17.96</v>
      </c>
      <c r="P3" s="2">
        <v>17.96</v>
      </c>
      <c r="Q3" s="2">
        <v>17.96</v>
      </c>
      <c r="R3" s="2">
        <v>17.96</v>
      </c>
      <c r="S3" s="2">
        <v>17.96</v>
      </c>
      <c r="T3" s="2">
        <v>17.059999999999999</v>
      </c>
      <c r="U3" s="2">
        <v>20.65</v>
      </c>
      <c r="V3" s="2">
        <v>17.96</v>
      </c>
      <c r="W3" s="2">
        <v>17.96</v>
      </c>
      <c r="X3" s="2">
        <v>17.059999999999999</v>
      </c>
    </row>
    <row r="4" spans="1:24" x14ac:dyDescent="0.5">
      <c r="A4" s="113" t="s">
        <v>155</v>
      </c>
      <c r="B4" s="113" t="s">
        <v>446</v>
      </c>
      <c r="C4" s="2">
        <v>17.96</v>
      </c>
      <c r="D4" s="2">
        <v>17.059999999999999</v>
      </c>
      <c r="E4" s="2">
        <v>17.059999999999999</v>
      </c>
      <c r="F4" s="2">
        <v>20.65</v>
      </c>
      <c r="G4" s="2">
        <v>17.059999999999999</v>
      </c>
      <c r="H4" s="2">
        <v>20.65</v>
      </c>
      <c r="I4" s="2">
        <v>17.059999999999999</v>
      </c>
      <c r="J4" s="2">
        <v>17.059999999999999</v>
      </c>
      <c r="K4" s="2">
        <v>17.96</v>
      </c>
      <c r="L4" s="2">
        <v>17.96</v>
      </c>
      <c r="M4" s="2">
        <v>17.96</v>
      </c>
      <c r="N4" s="2">
        <v>17.96</v>
      </c>
      <c r="O4" s="2">
        <v>17.96</v>
      </c>
      <c r="P4" s="2">
        <v>17.96</v>
      </c>
      <c r="Q4" s="2">
        <v>17.96</v>
      </c>
      <c r="R4" s="2">
        <v>17.96</v>
      </c>
      <c r="S4" s="2">
        <v>17.96</v>
      </c>
      <c r="T4" s="2">
        <v>17.059999999999999</v>
      </c>
      <c r="U4" s="2">
        <v>20.65</v>
      </c>
      <c r="V4" s="2">
        <v>17.96</v>
      </c>
      <c r="W4" s="2">
        <v>17.96</v>
      </c>
      <c r="X4" s="2">
        <v>17.059999999999999</v>
      </c>
    </row>
    <row r="5" spans="1:24" x14ac:dyDescent="0.5">
      <c r="A5" s="113" t="s">
        <v>156</v>
      </c>
      <c r="B5" s="113" t="s">
        <v>447</v>
      </c>
      <c r="C5" s="2">
        <v>17.96</v>
      </c>
      <c r="D5" s="2">
        <v>17.059999999999999</v>
      </c>
      <c r="E5" s="2">
        <v>17.059999999999999</v>
      </c>
      <c r="F5" s="2">
        <v>20.65</v>
      </c>
      <c r="G5" s="2">
        <v>17.059999999999999</v>
      </c>
      <c r="H5" s="2">
        <v>20.65</v>
      </c>
      <c r="I5" s="2">
        <v>17.059999999999999</v>
      </c>
      <c r="J5" s="2">
        <v>17.059999999999999</v>
      </c>
      <c r="K5" s="2">
        <v>17.96</v>
      </c>
      <c r="L5" s="2">
        <v>17.96</v>
      </c>
      <c r="M5" s="2">
        <v>17.96</v>
      </c>
      <c r="N5" s="2">
        <v>17.96</v>
      </c>
      <c r="O5" s="2">
        <v>17.96</v>
      </c>
      <c r="P5" s="2">
        <v>17.96</v>
      </c>
      <c r="Q5" s="2">
        <v>17.96</v>
      </c>
      <c r="R5" s="2">
        <v>17.96</v>
      </c>
      <c r="S5" s="2">
        <v>17.96</v>
      </c>
      <c r="T5" s="2">
        <v>17.059999999999999</v>
      </c>
      <c r="U5" s="2">
        <v>20.65</v>
      </c>
      <c r="V5" s="2">
        <v>17.96</v>
      </c>
      <c r="W5" s="2">
        <v>17.96</v>
      </c>
      <c r="X5" s="2">
        <v>17.059999999999999</v>
      </c>
    </row>
    <row r="6" spans="1:24" x14ac:dyDescent="0.5">
      <c r="A6" s="113" t="s">
        <v>157</v>
      </c>
      <c r="B6" s="113" t="s">
        <v>448</v>
      </c>
      <c r="C6" s="2">
        <v>17.96</v>
      </c>
      <c r="D6" s="2">
        <v>17.059999999999999</v>
      </c>
      <c r="E6" s="2">
        <v>17.059999999999999</v>
      </c>
      <c r="F6" s="2">
        <v>20.65</v>
      </c>
      <c r="G6" s="2">
        <v>17.059999999999999</v>
      </c>
      <c r="H6" s="2">
        <v>20.65</v>
      </c>
      <c r="I6" s="2">
        <v>17.059999999999999</v>
      </c>
      <c r="J6" s="2">
        <v>17.059999999999999</v>
      </c>
      <c r="K6" s="2">
        <v>17.96</v>
      </c>
      <c r="L6" s="2">
        <v>17.96</v>
      </c>
      <c r="M6" s="2">
        <v>17.96</v>
      </c>
      <c r="N6" s="2">
        <v>17.96</v>
      </c>
      <c r="O6" s="2">
        <v>17.96</v>
      </c>
      <c r="P6" s="2">
        <v>17.96</v>
      </c>
      <c r="Q6" s="2">
        <v>17.96</v>
      </c>
      <c r="R6" s="2">
        <v>17.96</v>
      </c>
      <c r="S6" s="2">
        <v>17.96</v>
      </c>
      <c r="T6" s="2">
        <v>17.059999999999999</v>
      </c>
      <c r="U6" s="2">
        <v>20.65</v>
      </c>
      <c r="V6" s="2">
        <v>17.96</v>
      </c>
      <c r="W6" s="2">
        <v>17.96</v>
      </c>
      <c r="X6" s="2">
        <v>17.059999999999999</v>
      </c>
    </row>
    <row r="7" spans="1:24" x14ac:dyDescent="0.5">
      <c r="A7" s="113" t="s">
        <v>158</v>
      </c>
      <c r="B7" s="113" t="s">
        <v>449</v>
      </c>
      <c r="C7" s="2">
        <v>17.96</v>
      </c>
      <c r="D7" s="2">
        <v>17.059999999999999</v>
      </c>
      <c r="E7" s="2">
        <v>17.059999999999999</v>
      </c>
      <c r="F7" s="2">
        <v>20.65</v>
      </c>
      <c r="G7" s="2">
        <v>17.059999999999999</v>
      </c>
      <c r="H7" s="2">
        <v>20.65</v>
      </c>
      <c r="I7" s="2">
        <v>17.059999999999999</v>
      </c>
      <c r="J7" s="2">
        <v>17.059999999999999</v>
      </c>
      <c r="K7" s="2">
        <v>17.96</v>
      </c>
      <c r="L7" s="2">
        <v>17.96</v>
      </c>
      <c r="M7" s="2">
        <v>17.96</v>
      </c>
      <c r="N7" s="2">
        <v>17.96</v>
      </c>
      <c r="O7" s="2">
        <v>17.96</v>
      </c>
      <c r="P7" s="2">
        <v>17.96</v>
      </c>
      <c r="Q7" s="2">
        <v>17.96</v>
      </c>
      <c r="R7" s="2">
        <v>17.96</v>
      </c>
      <c r="S7" s="2">
        <v>17.96</v>
      </c>
      <c r="T7" s="2">
        <v>17.059999999999999</v>
      </c>
      <c r="U7" s="2">
        <v>20.65</v>
      </c>
      <c r="V7" s="2">
        <v>17.96</v>
      </c>
      <c r="W7" s="2">
        <v>17.96</v>
      </c>
      <c r="X7" s="2">
        <v>17.059999999999999</v>
      </c>
    </row>
    <row r="8" spans="1:24" x14ac:dyDescent="0.5">
      <c r="A8" s="113" t="s">
        <v>159</v>
      </c>
      <c r="B8" s="113" t="s">
        <v>450</v>
      </c>
      <c r="C8" s="2">
        <v>17.96</v>
      </c>
      <c r="D8" s="2">
        <v>17.059999999999999</v>
      </c>
      <c r="E8" s="2">
        <v>17.059999999999999</v>
      </c>
      <c r="F8" s="2">
        <v>20.65</v>
      </c>
      <c r="G8" s="2">
        <v>17.059999999999999</v>
      </c>
      <c r="H8" s="2">
        <v>20.65</v>
      </c>
      <c r="I8" s="2">
        <v>17.059999999999999</v>
      </c>
      <c r="J8" s="2">
        <v>17.059999999999999</v>
      </c>
      <c r="K8" s="2">
        <v>17.96</v>
      </c>
      <c r="L8" s="2">
        <v>17.96</v>
      </c>
      <c r="M8" s="2">
        <v>17.96</v>
      </c>
      <c r="N8" s="2">
        <v>17.96</v>
      </c>
      <c r="O8" s="2">
        <v>17.96</v>
      </c>
      <c r="P8" s="2">
        <v>17.96</v>
      </c>
      <c r="Q8" s="2">
        <v>17.96</v>
      </c>
      <c r="R8" s="2">
        <v>17.96</v>
      </c>
      <c r="S8" s="2">
        <v>17.96</v>
      </c>
      <c r="T8" s="2">
        <v>17.059999999999999</v>
      </c>
      <c r="U8" s="2">
        <v>20.65</v>
      </c>
      <c r="V8" s="2">
        <v>17.96</v>
      </c>
      <c r="W8" s="2">
        <v>17.96</v>
      </c>
      <c r="X8" s="2">
        <v>17.059999999999999</v>
      </c>
    </row>
    <row r="9" spans="1:24" x14ac:dyDescent="0.5">
      <c r="A9" s="113" t="s">
        <v>160</v>
      </c>
      <c r="B9" s="113" t="s">
        <v>451</v>
      </c>
      <c r="C9" s="2">
        <v>17.96</v>
      </c>
      <c r="D9" s="2">
        <v>17.059999999999999</v>
      </c>
      <c r="E9" s="2">
        <v>17.059999999999999</v>
      </c>
      <c r="F9" s="2">
        <v>20.65</v>
      </c>
      <c r="G9" s="2">
        <v>17.059999999999999</v>
      </c>
      <c r="H9" s="2">
        <v>20.65</v>
      </c>
      <c r="I9" s="2">
        <v>17.059999999999999</v>
      </c>
      <c r="J9" s="2">
        <v>17.059999999999999</v>
      </c>
      <c r="K9" s="2">
        <v>17.96</v>
      </c>
      <c r="L9" s="2">
        <v>17.96</v>
      </c>
      <c r="M9" s="2">
        <v>17.96</v>
      </c>
      <c r="N9" s="2">
        <v>17.96</v>
      </c>
      <c r="O9" s="2">
        <v>17.96</v>
      </c>
      <c r="P9" s="2">
        <v>17.96</v>
      </c>
      <c r="Q9" s="2">
        <v>17.96</v>
      </c>
      <c r="R9" s="2">
        <v>17.96</v>
      </c>
      <c r="S9" s="2">
        <v>17.96</v>
      </c>
      <c r="T9" s="2">
        <v>17.059999999999999</v>
      </c>
      <c r="U9" s="2">
        <v>20.65</v>
      </c>
      <c r="V9" s="2">
        <v>17.96</v>
      </c>
      <c r="W9" s="2">
        <v>17.96</v>
      </c>
      <c r="X9" s="2">
        <v>17.059999999999999</v>
      </c>
    </row>
    <row r="10" spans="1:24" x14ac:dyDescent="0.5">
      <c r="A10" s="113" t="s">
        <v>161</v>
      </c>
      <c r="B10" s="113" t="s">
        <v>452</v>
      </c>
      <c r="C10" s="2">
        <v>17.96</v>
      </c>
      <c r="D10" s="2">
        <v>17.059999999999999</v>
      </c>
      <c r="E10" s="2">
        <v>17.059999999999999</v>
      </c>
      <c r="F10" s="2">
        <v>20.65</v>
      </c>
      <c r="G10" s="2">
        <v>17.059999999999999</v>
      </c>
      <c r="H10" s="2">
        <v>20.65</v>
      </c>
      <c r="I10" s="2">
        <v>17.059999999999999</v>
      </c>
      <c r="J10" s="2">
        <v>17.059999999999999</v>
      </c>
      <c r="K10" s="2">
        <v>17.96</v>
      </c>
      <c r="L10" s="2">
        <v>17.96</v>
      </c>
      <c r="M10" s="2">
        <v>17.96</v>
      </c>
      <c r="N10" s="2">
        <v>17.96</v>
      </c>
      <c r="O10" s="2">
        <v>17.96</v>
      </c>
      <c r="P10" s="2">
        <v>17.96</v>
      </c>
      <c r="Q10" s="2">
        <v>17.96</v>
      </c>
      <c r="R10" s="2">
        <v>17.96</v>
      </c>
      <c r="S10" s="2">
        <v>17.96</v>
      </c>
      <c r="T10" s="2">
        <v>17.059999999999999</v>
      </c>
      <c r="U10" s="2">
        <v>20.65</v>
      </c>
      <c r="V10" s="2">
        <v>17.96</v>
      </c>
      <c r="W10" s="2">
        <v>17.96</v>
      </c>
      <c r="X10" s="2">
        <v>17.059999999999999</v>
      </c>
    </row>
    <row r="11" spans="1:24" x14ac:dyDescent="0.5">
      <c r="A11" s="113" t="s">
        <v>79</v>
      </c>
      <c r="B11" s="113" t="s">
        <v>453</v>
      </c>
      <c r="C11" s="2">
        <v>17.96</v>
      </c>
      <c r="D11" s="2">
        <v>17.059999999999999</v>
      </c>
      <c r="E11" s="2">
        <v>17.059999999999999</v>
      </c>
      <c r="F11" s="2">
        <v>20.65</v>
      </c>
      <c r="G11" s="2">
        <v>17.059999999999999</v>
      </c>
      <c r="H11" s="2">
        <v>20.65</v>
      </c>
      <c r="I11" s="2">
        <v>17.059999999999999</v>
      </c>
      <c r="J11" s="2">
        <v>17.059999999999999</v>
      </c>
      <c r="K11" s="2">
        <v>17.96</v>
      </c>
      <c r="L11" s="2">
        <v>17.96</v>
      </c>
      <c r="M11" s="2">
        <v>17.96</v>
      </c>
      <c r="N11" s="2">
        <v>17.96</v>
      </c>
      <c r="O11" s="2">
        <v>17.96</v>
      </c>
      <c r="P11" s="2">
        <v>17.96</v>
      </c>
      <c r="Q11" s="2">
        <v>17.96</v>
      </c>
      <c r="R11" s="2">
        <v>17.96</v>
      </c>
      <c r="S11" s="2">
        <v>17.96</v>
      </c>
      <c r="T11" s="2">
        <v>17.059999999999999</v>
      </c>
      <c r="U11" s="2">
        <v>20.65</v>
      </c>
      <c r="V11" s="2">
        <v>17.96</v>
      </c>
      <c r="W11" s="2">
        <v>17.96</v>
      </c>
      <c r="X11" s="2">
        <v>17.059999999999999</v>
      </c>
    </row>
    <row r="12" spans="1:24" x14ac:dyDescent="0.5">
      <c r="A12" s="113" t="s">
        <v>80</v>
      </c>
      <c r="B12" s="113" t="s">
        <v>454</v>
      </c>
      <c r="C12" s="2">
        <v>17.96</v>
      </c>
      <c r="D12" s="2">
        <v>17.059999999999999</v>
      </c>
      <c r="E12" s="2">
        <v>17.059999999999999</v>
      </c>
      <c r="F12" s="2">
        <v>20.65</v>
      </c>
      <c r="G12" s="2">
        <v>17.059999999999999</v>
      </c>
      <c r="H12" s="2">
        <v>20.65</v>
      </c>
      <c r="I12" s="2">
        <v>17.059999999999999</v>
      </c>
      <c r="J12" s="2">
        <v>17.059999999999999</v>
      </c>
      <c r="K12" s="2">
        <v>17.96</v>
      </c>
      <c r="L12" s="2">
        <v>17.96</v>
      </c>
      <c r="M12" s="2">
        <v>17.96</v>
      </c>
      <c r="N12" s="2">
        <v>17.96</v>
      </c>
      <c r="O12" s="2">
        <v>17.96</v>
      </c>
      <c r="P12" s="2">
        <v>17.96</v>
      </c>
      <c r="Q12" s="2">
        <v>17.96</v>
      </c>
      <c r="R12" s="2">
        <v>17.96</v>
      </c>
      <c r="S12" s="2">
        <v>17.96</v>
      </c>
      <c r="T12" s="2">
        <v>17.059999999999999</v>
      </c>
      <c r="U12" s="2">
        <v>20.65</v>
      </c>
      <c r="V12" s="2">
        <v>17.96</v>
      </c>
      <c r="W12" s="2">
        <v>17.96</v>
      </c>
      <c r="X12" s="2">
        <v>17.059999999999999</v>
      </c>
    </row>
    <row r="13" spans="1:24" x14ac:dyDescent="0.5">
      <c r="A13" s="113" t="s">
        <v>81</v>
      </c>
      <c r="B13" s="113" t="s">
        <v>455</v>
      </c>
      <c r="C13" s="2">
        <v>17.96</v>
      </c>
      <c r="D13" s="2">
        <v>17.059999999999999</v>
      </c>
      <c r="E13" s="2">
        <v>17.059999999999999</v>
      </c>
      <c r="F13" s="2">
        <v>20.65</v>
      </c>
      <c r="G13" s="2">
        <v>17.059999999999999</v>
      </c>
      <c r="H13" s="2">
        <v>20.65</v>
      </c>
      <c r="I13" s="2">
        <v>17.059999999999999</v>
      </c>
      <c r="J13" s="2">
        <v>17.059999999999999</v>
      </c>
      <c r="K13" s="2">
        <v>17.96</v>
      </c>
      <c r="L13" s="2">
        <v>17.96</v>
      </c>
      <c r="M13" s="2">
        <v>17.96</v>
      </c>
      <c r="N13" s="2">
        <v>17.96</v>
      </c>
      <c r="O13" s="2">
        <v>17.96</v>
      </c>
      <c r="P13" s="2">
        <v>17.96</v>
      </c>
      <c r="Q13" s="2">
        <v>17.96</v>
      </c>
      <c r="R13" s="2">
        <v>17.96</v>
      </c>
      <c r="S13" s="2">
        <v>17.96</v>
      </c>
      <c r="T13" s="2">
        <v>17.059999999999999</v>
      </c>
      <c r="U13" s="2">
        <v>20.65</v>
      </c>
      <c r="V13" s="2">
        <v>17.96</v>
      </c>
      <c r="W13" s="2">
        <v>17.96</v>
      </c>
      <c r="X13" s="2">
        <v>17.059999999999999</v>
      </c>
    </row>
    <row r="14" spans="1:24" x14ac:dyDescent="0.5">
      <c r="A14" s="113" t="s">
        <v>162</v>
      </c>
      <c r="B14" s="113" t="s">
        <v>456</v>
      </c>
      <c r="C14" s="2">
        <v>23.84</v>
      </c>
      <c r="D14" s="2">
        <v>22.65</v>
      </c>
      <c r="E14" s="2">
        <v>22.65</v>
      </c>
      <c r="F14" s="2">
        <v>27.42</v>
      </c>
      <c r="G14" s="2">
        <v>22.65</v>
      </c>
      <c r="H14" s="2">
        <v>27.42</v>
      </c>
      <c r="I14" s="2">
        <v>22.65</v>
      </c>
      <c r="J14" s="2">
        <v>22.65</v>
      </c>
      <c r="K14" s="2">
        <v>23.84</v>
      </c>
      <c r="L14" s="2">
        <v>23.84</v>
      </c>
      <c r="M14" s="2">
        <v>23.84</v>
      </c>
      <c r="N14" s="2">
        <v>23.84</v>
      </c>
      <c r="O14" s="2">
        <v>23.84</v>
      </c>
      <c r="P14" s="2">
        <v>23.84</v>
      </c>
      <c r="Q14" s="2">
        <v>23.84</v>
      </c>
      <c r="R14" s="2">
        <v>23.84</v>
      </c>
      <c r="S14" s="2">
        <v>23.84</v>
      </c>
      <c r="T14" s="2">
        <v>22.65</v>
      </c>
      <c r="U14" s="2">
        <v>27.42</v>
      </c>
      <c r="V14" s="2">
        <v>23.84</v>
      </c>
      <c r="W14" s="2">
        <v>23.84</v>
      </c>
      <c r="X14" s="2">
        <v>22.65</v>
      </c>
    </row>
    <row r="15" spans="1:24" x14ac:dyDescent="0.5">
      <c r="A15" s="113" t="s">
        <v>163</v>
      </c>
      <c r="B15" s="113" t="s">
        <v>457</v>
      </c>
      <c r="C15" s="2">
        <v>23.84</v>
      </c>
      <c r="D15" s="2">
        <v>22.65</v>
      </c>
      <c r="E15" s="2">
        <v>22.65</v>
      </c>
      <c r="F15" s="2">
        <v>27.42</v>
      </c>
      <c r="G15" s="2">
        <v>22.65</v>
      </c>
      <c r="H15" s="2">
        <v>27.42</v>
      </c>
      <c r="I15" s="2">
        <v>22.65</v>
      </c>
      <c r="J15" s="2">
        <v>22.65</v>
      </c>
      <c r="K15" s="2">
        <v>23.84</v>
      </c>
      <c r="L15" s="2">
        <v>23.84</v>
      </c>
      <c r="M15" s="2">
        <v>23.84</v>
      </c>
      <c r="N15" s="2">
        <v>23.84</v>
      </c>
      <c r="O15" s="2">
        <v>23.84</v>
      </c>
      <c r="P15" s="2">
        <v>23.84</v>
      </c>
      <c r="Q15" s="2">
        <v>23.84</v>
      </c>
      <c r="R15" s="2">
        <v>23.84</v>
      </c>
      <c r="S15" s="2">
        <v>23.84</v>
      </c>
      <c r="T15" s="2">
        <v>22.65</v>
      </c>
      <c r="U15" s="2">
        <v>27.42</v>
      </c>
      <c r="V15" s="2">
        <v>23.84</v>
      </c>
      <c r="W15" s="2">
        <v>23.84</v>
      </c>
      <c r="X15" s="2">
        <v>22.65</v>
      </c>
    </row>
    <row r="16" spans="1:24" x14ac:dyDescent="0.5">
      <c r="A16" s="113" t="s">
        <v>164</v>
      </c>
      <c r="B16" s="113" t="s">
        <v>458</v>
      </c>
      <c r="C16" s="2">
        <v>23.84</v>
      </c>
      <c r="D16" s="2">
        <v>22.65</v>
      </c>
      <c r="E16" s="2">
        <v>22.65</v>
      </c>
      <c r="F16" s="2">
        <v>27.42</v>
      </c>
      <c r="G16" s="2">
        <v>22.65</v>
      </c>
      <c r="H16" s="2">
        <v>27.42</v>
      </c>
      <c r="I16" s="2">
        <v>22.65</v>
      </c>
      <c r="J16" s="2">
        <v>22.65</v>
      </c>
      <c r="K16" s="2">
        <v>23.84</v>
      </c>
      <c r="L16" s="2">
        <v>23.84</v>
      </c>
      <c r="M16" s="2">
        <v>23.84</v>
      </c>
      <c r="N16" s="2">
        <v>23.84</v>
      </c>
      <c r="O16" s="2">
        <v>23.84</v>
      </c>
      <c r="P16" s="2">
        <v>23.84</v>
      </c>
      <c r="Q16" s="2">
        <v>23.84</v>
      </c>
      <c r="R16" s="2">
        <v>23.84</v>
      </c>
      <c r="S16" s="2">
        <v>23.84</v>
      </c>
      <c r="T16" s="2">
        <v>22.65</v>
      </c>
      <c r="U16" s="2">
        <v>27.42</v>
      </c>
      <c r="V16" s="2">
        <v>23.84</v>
      </c>
      <c r="W16" s="2">
        <v>23.84</v>
      </c>
      <c r="X16" s="2">
        <v>22.65</v>
      </c>
    </row>
    <row r="17" spans="1:24" x14ac:dyDescent="0.5">
      <c r="A17" s="113" t="s">
        <v>165</v>
      </c>
      <c r="B17" s="113" t="s">
        <v>459</v>
      </c>
      <c r="C17" s="2">
        <v>18.440000000000001</v>
      </c>
      <c r="D17" s="2">
        <v>17.52</v>
      </c>
      <c r="E17" s="2">
        <v>17.52</v>
      </c>
      <c r="F17" s="2">
        <v>21.21</v>
      </c>
      <c r="G17" s="2">
        <v>17.52</v>
      </c>
      <c r="H17" s="2">
        <v>21.21</v>
      </c>
      <c r="I17" s="2">
        <v>17.52</v>
      </c>
      <c r="J17" s="2">
        <v>17.52</v>
      </c>
      <c r="K17" s="2">
        <v>18.440000000000001</v>
      </c>
      <c r="L17" s="2">
        <v>18.440000000000001</v>
      </c>
      <c r="M17" s="2">
        <v>18.440000000000001</v>
      </c>
      <c r="N17" s="2">
        <v>18.440000000000001</v>
      </c>
      <c r="O17" s="2">
        <v>18.440000000000001</v>
      </c>
      <c r="P17" s="2">
        <v>18.440000000000001</v>
      </c>
      <c r="Q17" s="2">
        <v>18.440000000000001</v>
      </c>
      <c r="R17" s="2">
        <v>18.440000000000001</v>
      </c>
      <c r="S17" s="2">
        <v>18.440000000000001</v>
      </c>
      <c r="T17" s="2">
        <v>17.52</v>
      </c>
      <c r="U17" s="2">
        <v>21.21</v>
      </c>
      <c r="V17" s="2">
        <v>18.440000000000001</v>
      </c>
      <c r="W17" s="2">
        <v>18.440000000000001</v>
      </c>
      <c r="X17" s="2">
        <v>17.52</v>
      </c>
    </row>
    <row r="18" spans="1:24" x14ac:dyDescent="0.5">
      <c r="A18" s="113" t="s">
        <v>166</v>
      </c>
      <c r="B18" s="113" t="s">
        <v>460</v>
      </c>
      <c r="C18" s="2">
        <v>18.440000000000001</v>
      </c>
      <c r="D18" s="2">
        <v>17.52</v>
      </c>
      <c r="E18" s="2">
        <v>17.52</v>
      </c>
      <c r="F18" s="2">
        <v>21.21</v>
      </c>
      <c r="G18" s="2">
        <v>17.52</v>
      </c>
      <c r="H18" s="2">
        <v>21.21</v>
      </c>
      <c r="I18" s="2">
        <v>17.52</v>
      </c>
      <c r="J18" s="2">
        <v>17.52</v>
      </c>
      <c r="K18" s="2">
        <v>18.440000000000001</v>
      </c>
      <c r="L18" s="2">
        <v>18.440000000000001</v>
      </c>
      <c r="M18" s="2">
        <v>18.440000000000001</v>
      </c>
      <c r="N18" s="2">
        <v>18.440000000000001</v>
      </c>
      <c r="O18" s="2">
        <v>18.440000000000001</v>
      </c>
      <c r="P18" s="2">
        <v>18.440000000000001</v>
      </c>
      <c r="Q18" s="2">
        <v>18.440000000000001</v>
      </c>
      <c r="R18" s="2">
        <v>18.440000000000001</v>
      </c>
      <c r="S18" s="2">
        <v>18.440000000000001</v>
      </c>
      <c r="T18" s="2">
        <v>17.52</v>
      </c>
      <c r="U18" s="2">
        <v>21.21</v>
      </c>
      <c r="V18" s="2">
        <v>18.440000000000001</v>
      </c>
      <c r="W18" s="2">
        <v>18.440000000000001</v>
      </c>
      <c r="X18" s="2">
        <v>17.52</v>
      </c>
    </row>
    <row r="19" spans="1:24" x14ac:dyDescent="0.5">
      <c r="A19" s="113" t="s">
        <v>167</v>
      </c>
      <c r="B19" s="113" t="s">
        <v>461</v>
      </c>
      <c r="C19" s="2">
        <v>18.440000000000001</v>
      </c>
      <c r="D19" s="2">
        <v>17.52</v>
      </c>
      <c r="E19" s="2">
        <v>17.52</v>
      </c>
      <c r="F19" s="2">
        <v>21.21</v>
      </c>
      <c r="G19" s="2">
        <v>17.52</v>
      </c>
      <c r="H19" s="2">
        <v>21.21</v>
      </c>
      <c r="I19" s="2">
        <v>17.52</v>
      </c>
      <c r="J19" s="2">
        <v>17.52</v>
      </c>
      <c r="K19" s="2">
        <v>18.440000000000001</v>
      </c>
      <c r="L19" s="2">
        <v>18.440000000000001</v>
      </c>
      <c r="M19" s="2">
        <v>18.440000000000001</v>
      </c>
      <c r="N19" s="2">
        <v>18.440000000000001</v>
      </c>
      <c r="O19" s="2">
        <v>18.440000000000001</v>
      </c>
      <c r="P19" s="2">
        <v>18.440000000000001</v>
      </c>
      <c r="Q19" s="2">
        <v>18.440000000000001</v>
      </c>
      <c r="R19" s="2">
        <v>18.440000000000001</v>
      </c>
      <c r="S19" s="2">
        <v>18.440000000000001</v>
      </c>
      <c r="T19" s="2">
        <v>17.52</v>
      </c>
      <c r="U19" s="2">
        <v>21.21</v>
      </c>
      <c r="V19" s="2">
        <v>18.440000000000001</v>
      </c>
      <c r="W19" s="2">
        <v>18.440000000000001</v>
      </c>
      <c r="X19" s="2">
        <v>17.52</v>
      </c>
    </row>
    <row r="20" spans="1:24" x14ac:dyDescent="0.5">
      <c r="A20" s="113" t="s">
        <v>168</v>
      </c>
      <c r="B20" s="113" t="s">
        <v>462</v>
      </c>
      <c r="C20" s="2">
        <v>23.84</v>
      </c>
      <c r="D20" s="2">
        <v>22.65</v>
      </c>
      <c r="E20" s="2">
        <v>22.65</v>
      </c>
      <c r="F20" s="2">
        <v>27.42</v>
      </c>
      <c r="G20" s="2">
        <v>22.65</v>
      </c>
      <c r="H20" s="2">
        <v>27.42</v>
      </c>
      <c r="I20" s="2">
        <v>22.65</v>
      </c>
      <c r="J20" s="2">
        <v>22.65</v>
      </c>
      <c r="K20" s="2">
        <v>23.84</v>
      </c>
      <c r="L20" s="2">
        <v>23.84</v>
      </c>
      <c r="M20" s="2">
        <v>23.84</v>
      </c>
      <c r="N20" s="2">
        <v>23.84</v>
      </c>
      <c r="O20" s="2">
        <v>23.84</v>
      </c>
      <c r="P20" s="2">
        <v>23.84</v>
      </c>
      <c r="Q20" s="2">
        <v>23.84</v>
      </c>
      <c r="R20" s="2">
        <v>23.84</v>
      </c>
      <c r="S20" s="2">
        <v>23.84</v>
      </c>
      <c r="T20" s="2">
        <v>22.65</v>
      </c>
      <c r="U20" s="2">
        <v>27.42</v>
      </c>
      <c r="V20" s="2">
        <v>23.84</v>
      </c>
      <c r="W20" s="2">
        <v>23.84</v>
      </c>
      <c r="X20" s="2">
        <v>22.65</v>
      </c>
    </row>
    <row r="21" spans="1:24" x14ac:dyDescent="0.5">
      <c r="A21" s="113" t="s">
        <v>169</v>
      </c>
      <c r="B21" s="113" t="s">
        <v>463</v>
      </c>
      <c r="C21" s="2">
        <v>23.84</v>
      </c>
      <c r="D21" s="2">
        <v>22.65</v>
      </c>
      <c r="E21" s="2">
        <v>22.65</v>
      </c>
      <c r="F21" s="2">
        <v>27.42</v>
      </c>
      <c r="G21" s="2">
        <v>22.65</v>
      </c>
      <c r="H21" s="2">
        <v>27.42</v>
      </c>
      <c r="I21" s="2">
        <v>22.65</v>
      </c>
      <c r="J21" s="2">
        <v>22.65</v>
      </c>
      <c r="K21" s="2">
        <v>23.84</v>
      </c>
      <c r="L21" s="2">
        <v>23.84</v>
      </c>
      <c r="M21" s="2">
        <v>23.84</v>
      </c>
      <c r="N21" s="2">
        <v>23.84</v>
      </c>
      <c r="O21" s="2">
        <v>23.84</v>
      </c>
      <c r="P21" s="2">
        <v>23.84</v>
      </c>
      <c r="Q21" s="2">
        <v>23.84</v>
      </c>
      <c r="R21" s="2">
        <v>23.84</v>
      </c>
      <c r="S21" s="2">
        <v>23.84</v>
      </c>
      <c r="T21" s="2">
        <v>22.65</v>
      </c>
      <c r="U21" s="2">
        <v>27.42</v>
      </c>
      <c r="V21" s="2">
        <v>23.84</v>
      </c>
      <c r="W21" s="2">
        <v>23.84</v>
      </c>
      <c r="X21" s="2">
        <v>22.65</v>
      </c>
    </row>
    <row r="22" spans="1:24" x14ac:dyDescent="0.5">
      <c r="A22" s="113" t="s">
        <v>170</v>
      </c>
      <c r="B22" s="113" t="s">
        <v>464</v>
      </c>
      <c r="C22" s="2">
        <v>23.84</v>
      </c>
      <c r="D22" s="2">
        <v>22.65</v>
      </c>
      <c r="E22" s="2">
        <v>22.65</v>
      </c>
      <c r="F22" s="2">
        <v>27.42</v>
      </c>
      <c r="G22" s="2">
        <v>22.65</v>
      </c>
      <c r="H22" s="2">
        <v>27.42</v>
      </c>
      <c r="I22" s="2">
        <v>22.65</v>
      </c>
      <c r="J22" s="2">
        <v>22.65</v>
      </c>
      <c r="K22" s="2">
        <v>23.84</v>
      </c>
      <c r="L22" s="2">
        <v>23.84</v>
      </c>
      <c r="M22" s="2">
        <v>23.84</v>
      </c>
      <c r="N22" s="2">
        <v>23.84</v>
      </c>
      <c r="O22" s="2">
        <v>23.84</v>
      </c>
      <c r="P22" s="2">
        <v>23.84</v>
      </c>
      <c r="Q22" s="2">
        <v>23.84</v>
      </c>
      <c r="R22" s="2">
        <v>23.84</v>
      </c>
      <c r="S22" s="2">
        <v>23.84</v>
      </c>
      <c r="T22" s="2">
        <v>22.65</v>
      </c>
      <c r="U22" s="2">
        <v>27.42</v>
      </c>
      <c r="V22" s="2">
        <v>23.84</v>
      </c>
      <c r="W22" s="2">
        <v>23.84</v>
      </c>
      <c r="X22" s="2">
        <v>22.65</v>
      </c>
    </row>
    <row r="23" spans="1:24" x14ac:dyDescent="0.5">
      <c r="A23" s="113" t="s">
        <v>171</v>
      </c>
      <c r="B23" s="113" t="s">
        <v>465</v>
      </c>
      <c r="C23" s="2">
        <v>18.2</v>
      </c>
      <c r="D23" s="2">
        <v>17.29</v>
      </c>
      <c r="E23" s="2">
        <v>17.29</v>
      </c>
      <c r="F23" s="2">
        <v>20.93</v>
      </c>
      <c r="G23" s="2">
        <v>17.29</v>
      </c>
      <c r="H23" s="2">
        <v>20.93</v>
      </c>
      <c r="I23" s="2">
        <v>17.29</v>
      </c>
      <c r="J23" s="2">
        <v>17.29</v>
      </c>
      <c r="K23" s="2">
        <v>18.2</v>
      </c>
      <c r="L23" s="2">
        <v>18.2</v>
      </c>
      <c r="M23" s="2">
        <v>18.2</v>
      </c>
      <c r="N23" s="2">
        <v>18.2</v>
      </c>
      <c r="O23" s="2">
        <v>18.2</v>
      </c>
      <c r="P23" s="2">
        <v>18.2</v>
      </c>
      <c r="Q23" s="2">
        <v>18.2</v>
      </c>
      <c r="R23" s="2">
        <v>18.2</v>
      </c>
      <c r="S23" s="2">
        <v>18.2</v>
      </c>
      <c r="T23" s="2">
        <v>17.29</v>
      </c>
      <c r="U23" s="2">
        <v>20.93</v>
      </c>
      <c r="V23" s="2">
        <v>18.2</v>
      </c>
      <c r="W23" s="2">
        <v>18.2</v>
      </c>
      <c r="X23" s="2">
        <v>17.29</v>
      </c>
    </row>
    <row r="24" spans="1:24" x14ac:dyDescent="0.5">
      <c r="A24" s="113" t="s">
        <v>172</v>
      </c>
      <c r="B24" s="113" t="s">
        <v>466</v>
      </c>
      <c r="C24" s="2">
        <v>18.2</v>
      </c>
      <c r="D24" s="2">
        <v>17.29</v>
      </c>
      <c r="E24" s="2">
        <v>17.29</v>
      </c>
      <c r="F24" s="2">
        <v>20.93</v>
      </c>
      <c r="G24" s="2">
        <v>17.29</v>
      </c>
      <c r="H24" s="2">
        <v>20.93</v>
      </c>
      <c r="I24" s="2">
        <v>17.29</v>
      </c>
      <c r="J24" s="2">
        <v>17.29</v>
      </c>
      <c r="K24" s="2">
        <v>18.2</v>
      </c>
      <c r="L24" s="2">
        <v>18.2</v>
      </c>
      <c r="M24" s="2">
        <v>18.2</v>
      </c>
      <c r="N24" s="2">
        <v>18.2</v>
      </c>
      <c r="O24" s="2">
        <v>18.2</v>
      </c>
      <c r="P24" s="2">
        <v>18.2</v>
      </c>
      <c r="Q24" s="2">
        <v>18.2</v>
      </c>
      <c r="R24" s="2">
        <v>18.2</v>
      </c>
      <c r="S24" s="2">
        <v>18.2</v>
      </c>
      <c r="T24" s="2">
        <v>17.29</v>
      </c>
      <c r="U24" s="2">
        <v>20.93</v>
      </c>
      <c r="V24" s="2">
        <v>18.2</v>
      </c>
      <c r="W24" s="2">
        <v>18.2</v>
      </c>
      <c r="X24" s="2">
        <v>17.29</v>
      </c>
    </row>
    <row r="25" spans="1:24" x14ac:dyDescent="0.5">
      <c r="A25" s="113" t="s">
        <v>173</v>
      </c>
      <c r="B25" s="113" t="s">
        <v>467</v>
      </c>
      <c r="C25" s="2">
        <v>18.2</v>
      </c>
      <c r="D25" s="2">
        <v>17.29</v>
      </c>
      <c r="E25" s="2">
        <v>17.29</v>
      </c>
      <c r="F25" s="2">
        <v>20.93</v>
      </c>
      <c r="G25" s="2">
        <v>17.29</v>
      </c>
      <c r="H25" s="2">
        <v>20.93</v>
      </c>
      <c r="I25" s="2">
        <v>17.29</v>
      </c>
      <c r="J25" s="2">
        <v>17.29</v>
      </c>
      <c r="K25" s="2">
        <v>18.2</v>
      </c>
      <c r="L25" s="2">
        <v>18.2</v>
      </c>
      <c r="M25" s="2">
        <v>18.2</v>
      </c>
      <c r="N25" s="2">
        <v>18.2</v>
      </c>
      <c r="O25" s="2">
        <v>18.2</v>
      </c>
      <c r="P25" s="2">
        <v>18.2</v>
      </c>
      <c r="Q25" s="2">
        <v>18.2</v>
      </c>
      <c r="R25" s="2">
        <v>18.2</v>
      </c>
      <c r="S25" s="2">
        <v>18.2</v>
      </c>
      <c r="T25" s="2">
        <v>17.29</v>
      </c>
      <c r="U25" s="2">
        <v>20.93</v>
      </c>
      <c r="V25" s="2">
        <v>18.2</v>
      </c>
      <c r="W25" s="2">
        <v>18.2</v>
      </c>
      <c r="X25" s="2">
        <v>17.29</v>
      </c>
    </row>
    <row r="26" spans="1:24" x14ac:dyDescent="0.5">
      <c r="A26" s="113" t="s">
        <v>82</v>
      </c>
      <c r="B26" s="113" t="s">
        <v>468</v>
      </c>
      <c r="C26" s="2">
        <v>18.2</v>
      </c>
      <c r="D26" s="2">
        <v>17.29</v>
      </c>
      <c r="E26" s="2">
        <v>17.29</v>
      </c>
      <c r="F26" s="2">
        <v>20.93</v>
      </c>
      <c r="G26" s="2">
        <v>17.29</v>
      </c>
      <c r="H26" s="2">
        <v>20.93</v>
      </c>
      <c r="I26" s="2">
        <v>17.29</v>
      </c>
      <c r="J26" s="2">
        <v>17.29</v>
      </c>
      <c r="K26" s="2">
        <v>18.2</v>
      </c>
      <c r="L26" s="2">
        <v>18.2</v>
      </c>
      <c r="M26" s="2">
        <v>18.2</v>
      </c>
      <c r="N26" s="2">
        <v>18.2</v>
      </c>
      <c r="O26" s="2">
        <v>18.2</v>
      </c>
      <c r="P26" s="2">
        <v>18.2</v>
      </c>
      <c r="Q26" s="2">
        <v>18.2</v>
      </c>
      <c r="R26" s="2">
        <v>18.2</v>
      </c>
      <c r="S26" s="2">
        <v>18.2</v>
      </c>
      <c r="T26" s="2">
        <v>17.29</v>
      </c>
      <c r="U26" s="2">
        <v>20.93</v>
      </c>
      <c r="V26" s="2">
        <v>18.2</v>
      </c>
      <c r="W26" s="2">
        <v>18.2</v>
      </c>
      <c r="X26" s="2">
        <v>17.29</v>
      </c>
    </row>
    <row r="27" spans="1:24" x14ac:dyDescent="0.5">
      <c r="A27" s="113" t="s">
        <v>83</v>
      </c>
      <c r="B27" s="113" t="s">
        <v>469</v>
      </c>
      <c r="C27" s="2">
        <v>18.2</v>
      </c>
      <c r="D27" s="2">
        <v>17.29</v>
      </c>
      <c r="E27" s="2">
        <v>17.29</v>
      </c>
      <c r="F27" s="2">
        <v>20.93</v>
      </c>
      <c r="G27" s="2">
        <v>17.29</v>
      </c>
      <c r="H27" s="2">
        <v>20.93</v>
      </c>
      <c r="I27" s="2">
        <v>17.29</v>
      </c>
      <c r="J27" s="2">
        <v>17.29</v>
      </c>
      <c r="K27" s="2">
        <v>18.2</v>
      </c>
      <c r="L27" s="2">
        <v>18.2</v>
      </c>
      <c r="M27" s="2">
        <v>18.2</v>
      </c>
      <c r="N27" s="2">
        <v>18.2</v>
      </c>
      <c r="O27" s="2">
        <v>18.2</v>
      </c>
      <c r="P27" s="2">
        <v>18.2</v>
      </c>
      <c r="Q27" s="2">
        <v>18.2</v>
      </c>
      <c r="R27" s="2">
        <v>18.2</v>
      </c>
      <c r="S27" s="2">
        <v>18.2</v>
      </c>
      <c r="T27" s="2">
        <v>17.29</v>
      </c>
      <c r="U27" s="2">
        <v>20.93</v>
      </c>
      <c r="V27" s="2">
        <v>18.2</v>
      </c>
      <c r="W27" s="2">
        <v>18.2</v>
      </c>
      <c r="X27" s="2">
        <v>17.29</v>
      </c>
    </row>
    <row r="28" spans="1:24" x14ac:dyDescent="0.5">
      <c r="A28" s="113" t="s">
        <v>84</v>
      </c>
      <c r="B28" s="113" t="s">
        <v>470</v>
      </c>
      <c r="C28" s="2">
        <v>18.2</v>
      </c>
      <c r="D28" s="2">
        <v>17.29</v>
      </c>
      <c r="E28" s="2">
        <v>17.29</v>
      </c>
      <c r="F28" s="2">
        <v>20.93</v>
      </c>
      <c r="G28" s="2">
        <v>17.29</v>
      </c>
      <c r="H28" s="2">
        <v>20.93</v>
      </c>
      <c r="I28" s="2">
        <v>17.29</v>
      </c>
      <c r="J28" s="2">
        <v>17.29</v>
      </c>
      <c r="K28" s="2">
        <v>18.2</v>
      </c>
      <c r="L28" s="2">
        <v>18.2</v>
      </c>
      <c r="M28" s="2">
        <v>18.2</v>
      </c>
      <c r="N28" s="2">
        <v>18.2</v>
      </c>
      <c r="O28" s="2">
        <v>18.2</v>
      </c>
      <c r="P28" s="2">
        <v>18.2</v>
      </c>
      <c r="Q28" s="2">
        <v>18.2</v>
      </c>
      <c r="R28" s="2">
        <v>18.2</v>
      </c>
      <c r="S28" s="2">
        <v>18.2</v>
      </c>
      <c r="T28" s="2">
        <v>17.29</v>
      </c>
      <c r="U28" s="2">
        <v>20.93</v>
      </c>
      <c r="V28" s="2">
        <v>18.2</v>
      </c>
      <c r="W28" s="2">
        <v>18.2</v>
      </c>
      <c r="X28" s="2">
        <v>17.29</v>
      </c>
    </row>
    <row r="29" spans="1:24" x14ac:dyDescent="0.5">
      <c r="A29" s="113" t="s">
        <v>174</v>
      </c>
      <c r="B29" s="113" t="s">
        <v>471</v>
      </c>
      <c r="C29" s="2">
        <v>18.2</v>
      </c>
      <c r="D29" s="2">
        <v>17.29</v>
      </c>
      <c r="E29" s="2">
        <v>17.29</v>
      </c>
      <c r="F29" s="2">
        <v>20.93</v>
      </c>
      <c r="G29" s="2">
        <v>17.29</v>
      </c>
      <c r="H29" s="2">
        <v>20.93</v>
      </c>
      <c r="I29" s="2">
        <v>17.29</v>
      </c>
      <c r="J29" s="2">
        <v>17.29</v>
      </c>
      <c r="K29" s="2">
        <v>18.2</v>
      </c>
      <c r="L29" s="2">
        <v>18.2</v>
      </c>
      <c r="M29" s="2">
        <v>18.2</v>
      </c>
      <c r="N29" s="2">
        <v>18.2</v>
      </c>
      <c r="O29" s="2">
        <v>18.2</v>
      </c>
      <c r="P29" s="2">
        <v>18.2</v>
      </c>
      <c r="Q29" s="2">
        <v>18.2</v>
      </c>
      <c r="R29" s="2">
        <v>18.2</v>
      </c>
      <c r="S29" s="2">
        <v>18.2</v>
      </c>
      <c r="T29" s="2">
        <v>17.29</v>
      </c>
      <c r="U29" s="2">
        <v>20.93</v>
      </c>
      <c r="V29" s="2">
        <v>18.2</v>
      </c>
      <c r="W29" s="2">
        <v>18.2</v>
      </c>
      <c r="X29" s="2">
        <v>17.29</v>
      </c>
    </row>
    <row r="30" spans="1:24" x14ac:dyDescent="0.5">
      <c r="A30" s="113" t="s">
        <v>175</v>
      </c>
      <c r="B30" s="113" t="s">
        <v>472</v>
      </c>
      <c r="C30" s="2">
        <v>18.2</v>
      </c>
      <c r="D30" s="2">
        <v>17.29</v>
      </c>
      <c r="E30" s="2">
        <v>17.29</v>
      </c>
      <c r="F30" s="2">
        <v>20.93</v>
      </c>
      <c r="G30" s="2">
        <v>17.29</v>
      </c>
      <c r="H30" s="2">
        <v>20.93</v>
      </c>
      <c r="I30" s="2">
        <v>17.29</v>
      </c>
      <c r="J30" s="2">
        <v>17.29</v>
      </c>
      <c r="K30" s="2">
        <v>18.2</v>
      </c>
      <c r="L30" s="2">
        <v>18.2</v>
      </c>
      <c r="M30" s="2">
        <v>18.2</v>
      </c>
      <c r="N30" s="2">
        <v>18.2</v>
      </c>
      <c r="O30" s="2">
        <v>18.2</v>
      </c>
      <c r="P30" s="2">
        <v>18.2</v>
      </c>
      <c r="Q30" s="2">
        <v>18.2</v>
      </c>
      <c r="R30" s="2">
        <v>18.2</v>
      </c>
      <c r="S30" s="2">
        <v>18.2</v>
      </c>
      <c r="T30" s="2">
        <v>17.29</v>
      </c>
      <c r="U30" s="2">
        <v>20.93</v>
      </c>
      <c r="V30" s="2">
        <v>18.2</v>
      </c>
      <c r="W30" s="2">
        <v>18.2</v>
      </c>
      <c r="X30" s="2">
        <v>17.29</v>
      </c>
    </row>
    <row r="31" spans="1:24" x14ac:dyDescent="0.5">
      <c r="A31" s="113" t="s">
        <v>176</v>
      </c>
      <c r="B31" s="113" t="s">
        <v>473</v>
      </c>
      <c r="C31" s="2">
        <v>18.2</v>
      </c>
      <c r="D31" s="2">
        <v>17.29</v>
      </c>
      <c r="E31" s="2">
        <v>17.29</v>
      </c>
      <c r="F31" s="2">
        <v>20.93</v>
      </c>
      <c r="G31" s="2">
        <v>17.29</v>
      </c>
      <c r="H31" s="2">
        <v>20.93</v>
      </c>
      <c r="I31" s="2">
        <v>17.29</v>
      </c>
      <c r="J31" s="2">
        <v>17.29</v>
      </c>
      <c r="K31" s="2">
        <v>18.2</v>
      </c>
      <c r="L31" s="2">
        <v>18.2</v>
      </c>
      <c r="M31" s="2">
        <v>18.2</v>
      </c>
      <c r="N31" s="2">
        <v>18.2</v>
      </c>
      <c r="O31" s="2">
        <v>18.2</v>
      </c>
      <c r="P31" s="2">
        <v>18.2</v>
      </c>
      <c r="Q31" s="2">
        <v>18.2</v>
      </c>
      <c r="R31" s="2">
        <v>18.2</v>
      </c>
      <c r="S31" s="2">
        <v>18.2</v>
      </c>
      <c r="T31" s="2">
        <v>17.29</v>
      </c>
      <c r="U31" s="2">
        <v>20.93</v>
      </c>
      <c r="V31" s="2">
        <v>18.2</v>
      </c>
      <c r="W31" s="2">
        <v>18.2</v>
      </c>
      <c r="X31" s="2">
        <v>17.29</v>
      </c>
    </row>
    <row r="32" spans="1:24" x14ac:dyDescent="0.5">
      <c r="A32" s="113" t="s">
        <v>177</v>
      </c>
      <c r="B32" s="113" t="s">
        <v>474</v>
      </c>
      <c r="C32" s="2">
        <v>30.97</v>
      </c>
      <c r="D32" s="2">
        <v>29.42</v>
      </c>
      <c r="E32" s="2">
        <v>29.42</v>
      </c>
      <c r="F32" s="2">
        <v>35.619999999999997</v>
      </c>
      <c r="G32" s="2">
        <v>29.42</v>
      </c>
      <c r="H32" s="2">
        <v>35.619999999999997</v>
      </c>
      <c r="I32" s="2">
        <v>29.42</v>
      </c>
      <c r="J32" s="2">
        <v>29.42</v>
      </c>
      <c r="K32" s="2">
        <v>30.97</v>
      </c>
      <c r="L32" s="2">
        <v>30.97</v>
      </c>
      <c r="M32" s="2">
        <v>30.97</v>
      </c>
      <c r="N32" s="2">
        <v>30.97</v>
      </c>
      <c r="O32" s="2">
        <v>30.97</v>
      </c>
      <c r="P32" s="2">
        <v>30.97</v>
      </c>
      <c r="Q32" s="2">
        <v>30.97</v>
      </c>
      <c r="R32" s="2">
        <v>30.97</v>
      </c>
      <c r="S32" s="2">
        <v>30.97</v>
      </c>
      <c r="T32" s="2">
        <v>29.42</v>
      </c>
      <c r="U32" s="2">
        <v>35.619999999999997</v>
      </c>
      <c r="V32" s="2">
        <v>30.97</v>
      </c>
      <c r="W32" s="2">
        <v>30.97</v>
      </c>
      <c r="X32" s="2">
        <v>29.42</v>
      </c>
    </row>
    <row r="33" spans="1:24" x14ac:dyDescent="0.5">
      <c r="A33" s="113" t="s">
        <v>178</v>
      </c>
      <c r="B33" s="113" t="s">
        <v>475</v>
      </c>
      <c r="C33" s="2">
        <v>30.97</v>
      </c>
      <c r="D33" s="2">
        <v>29.42</v>
      </c>
      <c r="E33" s="2">
        <v>29.42</v>
      </c>
      <c r="F33" s="2">
        <v>35.619999999999997</v>
      </c>
      <c r="G33" s="2">
        <v>29.42</v>
      </c>
      <c r="H33" s="2">
        <v>35.619999999999997</v>
      </c>
      <c r="I33" s="2">
        <v>29.42</v>
      </c>
      <c r="J33" s="2">
        <v>29.42</v>
      </c>
      <c r="K33" s="2">
        <v>30.97</v>
      </c>
      <c r="L33" s="2">
        <v>30.97</v>
      </c>
      <c r="M33" s="2">
        <v>30.97</v>
      </c>
      <c r="N33" s="2">
        <v>30.97</v>
      </c>
      <c r="O33" s="2">
        <v>30.97</v>
      </c>
      <c r="P33" s="2">
        <v>30.97</v>
      </c>
      <c r="Q33" s="2">
        <v>30.97</v>
      </c>
      <c r="R33" s="2">
        <v>30.97</v>
      </c>
      <c r="S33" s="2">
        <v>30.97</v>
      </c>
      <c r="T33" s="2">
        <v>29.42</v>
      </c>
      <c r="U33" s="2">
        <v>35.619999999999997</v>
      </c>
      <c r="V33" s="2">
        <v>30.97</v>
      </c>
      <c r="W33" s="2">
        <v>30.97</v>
      </c>
      <c r="X33" s="2">
        <v>29.42</v>
      </c>
    </row>
    <row r="34" spans="1:24" x14ac:dyDescent="0.5">
      <c r="A34" s="113" t="s">
        <v>179</v>
      </c>
      <c r="B34" s="113" t="s">
        <v>476</v>
      </c>
      <c r="C34" s="2">
        <v>30.97</v>
      </c>
      <c r="D34" s="2">
        <v>29.42</v>
      </c>
      <c r="E34" s="2">
        <v>29.42</v>
      </c>
      <c r="F34" s="2">
        <v>35.619999999999997</v>
      </c>
      <c r="G34" s="2">
        <v>29.42</v>
      </c>
      <c r="H34" s="2">
        <v>35.619999999999997</v>
      </c>
      <c r="I34" s="2">
        <v>29.42</v>
      </c>
      <c r="J34" s="2">
        <v>29.42</v>
      </c>
      <c r="K34" s="2">
        <v>30.97</v>
      </c>
      <c r="L34" s="2">
        <v>30.97</v>
      </c>
      <c r="M34" s="2">
        <v>30.97</v>
      </c>
      <c r="N34" s="2">
        <v>30.97</v>
      </c>
      <c r="O34" s="2">
        <v>30.97</v>
      </c>
      <c r="P34" s="2">
        <v>30.97</v>
      </c>
      <c r="Q34" s="2">
        <v>30.97</v>
      </c>
      <c r="R34" s="2">
        <v>30.97</v>
      </c>
      <c r="S34" s="2">
        <v>30.97</v>
      </c>
      <c r="T34" s="2">
        <v>29.42</v>
      </c>
      <c r="U34" s="2">
        <v>35.619999999999997</v>
      </c>
      <c r="V34" s="2">
        <v>30.97</v>
      </c>
      <c r="W34" s="2">
        <v>30.97</v>
      </c>
      <c r="X34" s="2">
        <v>29.42</v>
      </c>
    </row>
    <row r="35" spans="1:24" x14ac:dyDescent="0.5">
      <c r="A35" s="113" t="s">
        <v>180</v>
      </c>
      <c r="B35" s="113" t="s">
        <v>477</v>
      </c>
      <c r="C35" s="2">
        <v>17.96</v>
      </c>
      <c r="D35" s="2">
        <v>17.059999999999999</v>
      </c>
      <c r="E35" s="2">
        <v>17.059999999999999</v>
      </c>
      <c r="F35" s="2">
        <v>20.65</v>
      </c>
      <c r="G35" s="2">
        <v>17.059999999999999</v>
      </c>
      <c r="H35" s="2">
        <v>20.65</v>
      </c>
      <c r="I35" s="2">
        <v>17.059999999999999</v>
      </c>
      <c r="J35" s="2">
        <v>17.059999999999999</v>
      </c>
      <c r="K35" s="2">
        <v>17.96</v>
      </c>
      <c r="L35" s="2">
        <v>17.96</v>
      </c>
      <c r="M35" s="2">
        <v>17.96</v>
      </c>
      <c r="N35" s="2">
        <v>17.96</v>
      </c>
      <c r="O35" s="2">
        <v>17.96</v>
      </c>
      <c r="P35" s="2">
        <v>17.96</v>
      </c>
      <c r="Q35" s="2">
        <v>17.96</v>
      </c>
      <c r="R35" s="2">
        <v>17.96</v>
      </c>
      <c r="S35" s="2">
        <v>17.96</v>
      </c>
      <c r="T35" s="2">
        <v>17.059999999999999</v>
      </c>
      <c r="U35" s="2">
        <v>20.65</v>
      </c>
      <c r="V35" s="2">
        <v>17.96</v>
      </c>
      <c r="W35" s="2">
        <v>17.96</v>
      </c>
      <c r="X35" s="2">
        <v>17.059999999999999</v>
      </c>
    </row>
    <row r="36" spans="1:24" x14ac:dyDescent="0.5">
      <c r="A36" s="113" t="s">
        <v>181</v>
      </c>
      <c r="B36" s="113" t="s">
        <v>478</v>
      </c>
      <c r="C36" s="2">
        <v>17.96</v>
      </c>
      <c r="D36" s="2">
        <v>17.059999999999999</v>
      </c>
      <c r="E36" s="2">
        <v>17.059999999999999</v>
      </c>
      <c r="F36" s="2">
        <v>20.65</v>
      </c>
      <c r="G36" s="2">
        <v>17.059999999999999</v>
      </c>
      <c r="H36" s="2">
        <v>20.65</v>
      </c>
      <c r="I36" s="2">
        <v>17.059999999999999</v>
      </c>
      <c r="J36" s="2">
        <v>17.059999999999999</v>
      </c>
      <c r="K36" s="2">
        <v>17.96</v>
      </c>
      <c r="L36" s="2">
        <v>17.96</v>
      </c>
      <c r="M36" s="2">
        <v>17.96</v>
      </c>
      <c r="N36" s="2">
        <v>17.96</v>
      </c>
      <c r="O36" s="2">
        <v>17.96</v>
      </c>
      <c r="P36" s="2">
        <v>17.96</v>
      </c>
      <c r="Q36" s="2">
        <v>17.96</v>
      </c>
      <c r="R36" s="2">
        <v>17.96</v>
      </c>
      <c r="S36" s="2">
        <v>17.96</v>
      </c>
      <c r="T36" s="2">
        <v>17.059999999999999</v>
      </c>
      <c r="U36" s="2">
        <v>20.65</v>
      </c>
      <c r="V36" s="2">
        <v>17.96</v>
      </c>
      <c r="W36" s="2">
        <v>17.96</v>
      </c>
      <c r="X36" s="2">
        <v>17.059999999999999</v>
      </c>
    </row>
    <row r="37" spans="1:24" x14ac:dyDescent="0.5">
      <c r="A37" s="113" t="s">
        <v>182</v>
      </c>
      <c r="B37" s="113" t="s">
        <v>479</v>
      </c>
      <c r="C37" s="2">
        <v>17.96</v>
      </c>
      <c r="D37" s="2">
        <v>17.059999999999999</v>
      </c>
      <c r="E37" s="2">
        <v>17.059999999999999</v>
      </c>
      <c r="F37" s="2">
        <v>20.65</v>
      </c>
      <c r="G37" s="2">
        <v>17.059999999999999</v>
      </c>
      <c r="H37" s="2">
        <v>20.65</v>
      </c>
      <c r="I37" s="2">
        <v>17.059999999999999</v>
      </c>
      <c r="J37" s="2">
        <v>17.059999999999999</v>
      </c>
      <c r="K37" s="2">
        <v>17.96</v>
      </c>
      <c r="L37" s="2">
        <v>17.96</v>
      </c>
      <c r="M37" s="2">
        <v>17.96</v>
      </c>
      <c r="N37" s="2">
        <v>17.96</v>
      </c>
      <c r="O37" s="2">
        <v>17.96</v>
      </c>
      <c r="P37" s="2">
        <v>17.96</v>
      </c>
      <c r="Q37" s="2">
        <v>17.96</v>
      </c>
      <c r="R37" s="2">
        <v>17.96</v>
      </c>
      <c r="S37" s="2">
        <v>17.96</v>
      </c>
      <c r="T37" s="2">
        <v>17.059999999999999</v>
      </c>
      <c r="U37" s="2">
        <v>20.65</v>
      </c>
      <c r="V37" s="2">
        <v>17.96</v>
      </c>
      <c r="W37" s="2">
        <v>17.96</v>
      </c>
      <c r="X37" s="2">
        <v>17.059999999999999</v>
      </c>
    </row>
    <row r="38" spans="1:24" x14ac:dyDescent="0.5">
      <c r="A38" s="113" t="s">
        <v>351</v>
      </c>
      <c r="B38" s="113" t="s">
        <v>480</v>
      </c>
      <c r="C38" s="2">
        <v>17.96</v>
      </c>
      <c r="D38" s="2">
        <v>17.059999999999999</v>
      </c>
      <c r="E38" s="2">
        <v>17.059999999999999</v>
      </c>
      <c r="F38" s="2">
        <v>20.65</v>
      </c>
      <c r="G38" s="2">
        <v>17.059999999999999</v>
      </c>
      <c r="H38" s="2">
        <v>20.65</v>
      </c>
      <c r="I38" s="2">
        <v>17.059999999999999</v>
      </c>
      <c r="J38" s="2">
        <v>17.059999999999999</v>
      </c>
      <c r="K38" s="2">
        <v>17.96</v>
      </c>
      <c r="L38" s="2">
        <v>17.96</v>
      </c>
      <c r="M38" s="2">
        <v>17.96</v>
      </c>
      <c r="N38" s="2">
        <v>17.96</v>
      </c>
      <c r="O38" s="2">
        <v>17.96</v>
      </c>
      <c r="P38" s="2">
        <v>17.96</v>
      </c>
      <c r="Q38" s="2">
        <v>17.96</v>
      </c>
      <c r="R38" s="2">
        <v>17.96</v>
      </c>
      <c r="S38" s="2">
        <v>17.96</v>
      </c>
      <c r="T38" s="2">
        <v>17.059999999999999</v>
      </c>
      <c r="U38" s="2">
        <v>20.65</v>
      </c>
      <c r="V38" s="2">
        <v>17.96</v>
      </c>
      <c r="W38" s="2">
        <v>17.96</v>
      </c>
      <c r="X38" s="2">
        <v>17.059999999999999</v>
      </c>
    </row>
    <row r="39" spans="1:24" x14ac:dyDescent="0.5">
      <c r="A39" s="113" t="s">
        <v>352</v>
      </c>
      <c r="B39" s="113" t="s">
        <v>481</v>
      </c>
      <c r="C39" s="2">
        <v>17.96</v>
      </c>
      <c r="D39" s="2">
        <v>17.059999999999999</v>
      </c>
      <c r="E39" s="2">
        <v>17.059999999999999</v>
      </c>
      <c r="F39" s="2">
        <v>20.65</v>
      </c>
      <c r="G39" s="2">
        <v>17.059999999999999</v>
      </c>
      <c r="H39" s="2">
        <v>20.65</v>
      </c>
      <c r="I39" s="2">
        <v>17.059999999999999</v>
      </c>
      <c r="J39" s="2">
        <v>17.059999999999999</v>
      </c>
      <c r="K39" s="2">
        <v>17.96</v>
      </c>
      <c r="L39" s="2">
        <v>17.96</v>
      </c>
      <c r="M39" s="2">
        <v>17.96</v>
      </c>
      <c r="N39" s="2">
        <v>17.96</v>
      </c>
      <c r="O39" s="2">
        <v>17.96</v>
      </c>
      <c r="P39" s="2">
        <v>17.96</v>
      </c>
      <c r="Q39" s="2">
        <v>17.96</v>
      </c>
      <c r="R39" s="2">
        <v>17.96</v>
      </c>
      <c r="S39" s="2">
        <v>17.96</v>
      </c>
      <c r="T39" s="2">
        <v>17.059999999999999</v>
      </c>
      <c r="U39" s="2">
        <v>20.65</v>
      </c>
      <c r="V39" s="2">
        <v>17.96</v>
      </c>
      <c r="W39" s="2">
        <v>17.96</v>
      </c>
      <c r="X39" s="2">
        <v>17.059999999999999</v>
      </c>
    </row>
    <row r="40" spans="1:24" x14ac:dyDescent="0.5">
      <c r="A40" s="113" t="s">
        <v>183</v>
      </c>
      <c r="B40" s="113" t="s">
        <v>482</v>
      </c>
      <c r="C40" s="2">
        <v>17.96</v>
      </c>
      <c r="D40" s="2">
        <v>17.059999999999999</v>
      </c>
      <c r="E40" s="2">
        <v>17.059999999999999</v>
      </c>
      <c r="F40" s="2">
        <v>20.65</v>
      </c>
      <c r="G40" s="2">
        <v>17.059999999999999</v>
      </c>
      <c r="H40" s="2">
        <v>20.65</v>
      </c>
      <c r="I40" s="2">
        <v>17.059999999999999</v>
      </c>
      <c r="J40" s="2">
        <v>17.059999999999999</v>
      </c>
      <c r="K40" s="2">
        <v>17.96</v>
      </c>
      <c r="L40" s="2">
        <v>17.96</v>
      </c>
      <c r="M40" s="2">
        <v>17.96</v>
      </c>
      <c r="N40" s="2">
        <v>17.96</v>
      </c>
      <c r="O40" s="2">
        <v>17.96</v>
      </c>
      <c r="P40" s="2">
        <v>17.96</v>
      </c>
      <c r="Q40" s="2">
        <v>17.96</v>
      </c>
      <c r="R40" s="2">
        <v>17.96</v>
      </c>
      <c r="S40" s="2">
        <v>17.96</v>
      </c>
      <c r="T40" s="2">
        <v>17.059999999999999</v>
      </c>
      <c r="U40" s="2">
        <v>20.65</v>
      </c>
      <c r="V40" s="2">
        <v>17.96</v>
      </c>
      <c r="W40" s="2">
        <v>17.96</v>
      </c>
      <c r="X40" s="2">
        <v>17.059999999999999</v>
      </c>
    </row>
    <row r="41" spans="1:24" x14ac:dyDescent="0.5">
      <c r="A41" s="113" t="s">
        <v>184</v>
      </c>
      <c r="B41" s="113" t="s">
        <v>483</v>
      </c>
      <c r="C41" s="2">
        <v>17.96</v>
      </c>
      <c r="D41" s="2">
        <v>17.059999999999999</v>
      </c>
      <c r="E41" s="2">
        <v>17.059999999999999</v>
      </c>
      <c r="F41" s="2">
        <v>20.65</v>
      </c>
      <c r="G41" s="2">
        <v>17.059999999999999</v>
      </c>
      <c r="H41" s="2">
        <v>20.65</v>
      </c>
      <c r="I41" s="2">
        <v>17.059999999999999</v>
      </c>
      <c r="J41" s="2">
        <v>17.059999999999999</v>
      </c>
      <c r="K41" s="2">
        <v>17.96</v>
      </c>
      <c r="L41" s="2">
        <v>17.96</v>
      </c>
      <c r="M41" s="2">
        <v>17.96</v>
      </c>
      <c r="N41" s="2">
        <v>17.96</v>
      </c>
      <c r="O41" s="2">
        <v>17.96</v>
      </c>
      <c r="P41" s="2">
        <v>17.96</v>
      </c>
      <c r="Q41" s="2">
        <v>17.96</v>
      </c>
      <c r="R41" s="2">
        <v>17.96</v>
      </c>
      <c r="S41" s="2">
        <v>17.96</v>
      </c>
      <c r="T41" s="2">
        <v>17.059999999999999</v>
      </c>
      <c r="U41" s="2">
        <v>20.65</v>
      </c>
      <c r="V41" s="2">
        <v>17.96</v>
      </c>
      <c r="W41" s="2">
        <v>17.96</v>
      </c>
      <c r="X41" s="2">
        <v>17.059999999999999</v>
      </c>
    </row>
    <row r="42" spans="1:24" x14ac:dyDescent="0.5">
      <c r="A42" s="113" t="s">
        <v>185</v>
      </c>
      <c r="B42" s="113" t="s">
        <v>484</v>
      </c>
      <c r="C42" s="2">
        <v>17.96</v>
      </c>
      <c r="D42" s="2">
        <v>17.059999999999999</v>
      </c>
      <c r="E42" s="2">
        <v>17.059999999999999</v>
      </c>
      <c r="F42" s="2">
        <v>20.65</v>
      </c>
      <c r="G42" s="2">
        <v>17.059999999999999</v>
      </c>
      <c r="H42" s="2">
        <v>20.65</v>
      </c>
      <c r="I42" s="2">
        <v>17.059999999999999</v>
      </c>
      <c r="J42" s="2">
        <v>17.059999999999999</v>
      </c>
      <c r="K42" s="2">
        <v>17.96</v>
      </c>
      <c r="L42" s="2">
        <v>17.96</v>
      </c>
      <c r="M42" s="2">
        <v>17.96</v>
      </c>
      <c r="N42" s="2">
        <v>17.96</v>
      </c>
      <c r="O42" s="2">
        <v>17.96</v>
      </c>
      <c r="P42" s="2">
        <v>17.96</v>
      </c>
      <c r="Q42" s="2">
        <v>17.96</v>
      </c>
      <c r="R42" s="2">
        <v>17.96</v>
      </c>
      <c r="S42" s="2">
        <v>17.96</v>
      </c>
      <c r="T42" s="2">
        <v>17.059999999999999</v>
      </c>
      <c r="U42" s="2">
        <v>20.65</v>
      </c>
      <c r="V42" s="2">
        <v>17.96</v>
      </c>
      <c r="W42" s="2">
        <v>17.96</v>
      </c>
      <c r="X42" s="2">
        <v>17.059999999999999</v>
      </c>
    </row>
    <row r="43" spans="1:24" x14ac:dyDescent="0.5">
      <c r="A43" s="113" t="s">
        <v>353</v>
      </c>
      <c r="B43" s="113" t="s">
        <v>485</v>
      </c>
      <c r="C43" s="2">
        <v>17.96</v>
      </c>
      <c r="D43" s="2">
        <v>17.059999999999999</v>
      </c>
      <c r="E43" s="2">
        <v>17.059999999999999</v>
      </c>
      <c r="F43" s="2">
        <v>20.65</v>
      </c>
      <c r="G43" s="2">
        <v>17.059999999999999</v>
      </c>
      <c r="H43" s="2">
        <v>20.65</v>
      </c>
      <c r="I43" s="2">
        <v>17.059999999999999</v>
      </c>
      <c r="J43" s="2">
        <v>17.059999999999999</v>
      </c>
      <c r="K43" s="2">
        <v>17.96</v>
      </c>
      <c r="L43" s="2">
        <v>17.96</v>
      </c>
      <c r="M43" s="2">
        <v>17.96</v>
      </c>
      <c r="N43" s="2">
        <v>17.96</v>
      </c>
      <c r="O43" s="2">
        <v>17.96</v>
      </c>
      <c r="P43" s="2">
        <v>17.96</v>
      </c>
      <c r="Q43" s="2">
        <v>17.96</v>
      </c>
      <c r="R43" s="2">
        <v>17.96</v>
      </c>
      <c r="S43" s="2">
        <v>17.96</v>
      </c>
      <c r="T43" s="2">
        <v>17.059999999999999</v>
      </c>
      <c r="U43" s="2">
        <v>20.65</v>
      </c>
      <c r="V43" s="2">
        <v>17.96</v>
      </c>
      <c r="W43" s="2">
        <v>17.96</v>
      </c>
      <c r="X43" s="2">
        <v>17.059999999999999</v>
      </c>
    </row>
    <row r="44" spans="1:24" x14ac:dyDescent="0.5">
      <c r="A44" s="113" t="s">
        <v>354</v>
      </c>
      <c r="B44" s="113" t="s">
        <v>486</v>
      </c>
      <c r="C44" s="2">
        <v>17.96</v>
      </c>
      <c r="D44" s="2">
        <v>17.059999999999999</v>
      </c>
      <c r="E44" s="2">
        <v>17.059999999999999</v>
      </c>
      <c r="F44" s="2">
        <v>20.65</v>
      </c>
      <c r="G44" s="2">
        <v>17.059999999999999</v>
      </c>
      <c r="H44" s="2">
        <v>20.65</v>
      </c>
      <c r="I44" s="2">
        <v>17.059999999999999</v>
      </c>
      <c r="J44" s="2">
        <v>17.059999999999999</v>
      </c>
      <c r="K44" s="2">
        <v>17.96</v>
      </c>
      <c r="L44" s="2">
        <v>17.96</v>
      </c>
      <c r="M44" s="2">
        <v>17.96</v>
      </c>
      <c r="N44" s="2">
        <v>17.96</v>
      </c>
      <c r="O44" s="2">
        <v>17.96</v>
      </c>
      <c r="P44" s="2">
        <v>17.96</v>
      </c>
      <c r="Q44" s="2">
        <v>17.96</v>
      </c>
      <c r="R44" s="2">
        <v>17.96</v>
      </c>
      <c r="S44" s="2">
        <v>17.96</v>
      </c>
      <c r="T44" s="2">
        <v>17.059999999999999</v>
      </c>
      <c r="U44" s="2">
        <v>20.65</v>
      </c>
      <c r="V44" s="2">
        <v>17.96</v>
      </c>
      <c r="W44" s="2">
        <v>17.96</v>
      </c>
      <c r="X44" s="2">
        <v>17.059999999999999</v>
      </c>
    </row>
    <row r="45" spans="1:24" x14ac:dyDescent="0.5">
      <c r="A45" s="113" t="s">
        <v>85</v>
      </c>
      <c r="B45" s="113" t="s">
        <v>487</v>
      </c>
      <c r="C45" s="2">
        <v>17.96</v>
      </c>
      <c r="D45" s="2">
        <v>17.059999999999999</v>
      </c>
      <c r="E45" s="2">
        <v>17.059999999999999</v>
      </c>
      <c r="F45" s="2">
        <v>20.65</v>
      </c>
      <c r="G45" s="2">
        <v>17.059999999999999</v>
      </c>
      <c r="H45" s="2">
        <v>20.65</v>
      </c>
      <c r="I45" s="2">
        <v>17.059999999999999</v>
      </c>
      <c r="J45" s="2">
        <v>17.059999999999999</v>
      </c>
      <c r="K45" s="2">
        <v>17.96</v>
      </c>
      <c r="L45" s="2">
        <v>17.96</v>
      </c>
      <c r="M45" s="2">
        <v>17.96</v>
      </c>
      <c r="N45" s="2">
        <v>17.96</v>
      </c>
      <c r="O45" s="2">
        <v>17.96</v>
      </c>
      <c r="P45" s="2">
        <v>17.96</v>
      </c>
      <c r="Q45" s="2">
        <v>17.96</v>
      </c>
      <c r="R45" s="2">
        <v>17.96</v>
      </c>
      <c r="S45" s="2">
        <v>17.96</v>
      </c>
      <c r="T45" s="2">
        <v>17.059999999999999</v>
      </c>
      <c r="U45" s="2">
        <v>20.65</v>
      </c>
      <c r="V45" s="2">
        <v>17.96</v>
      </c>
      <c r="W45" s="2">
        <v>17.96</v>
      </c>
      <c r="X45" s="2">
        <v>17.059999999999999</v>
      </c>
    </row>
    <row r="46" spans="1:24" x14ac:dyDescent="0.5">
      <c r="A46" s="113" t="s">
        <v>86</v>
      </c>
      <c r="B46" s="113" t="s">
        <v>488</v>
      </c>
      <c r="C46" s="2">
        <v>17.96</v>
      </c>
      <c r="D46" s="2">
        <v>17.059999999999999</v>
      </c>
      <c r="E46" s="2">
        <v>17.059999999999999</v>
      </c>
      <c r="F46" s="2">
        <v>20.65</v>
      </c>
      <c r="G46" s="2">
        <v>17.059999999999999</v>
      </c>
      <c r="H46" s="2">
        <v>20.65</v>
      </c>
      <c r="I46" s="2">
        <v>17.059999999999999</v>
      </c>
      <c r="J46" s="2">
        <v>17.059999999999999</v>
      </c>
      <c r="K46" s="2">
        <v>17.96</v>
      </c>
      <c r="L46" s="2">
        <v>17.96</v>
      </c>
      <c r="M46" s="2">
        <v>17.96</v>
      </c>
      <c r="N46" s="2">
        <v>17.96</v>
      </c>
      <c r="O46" s="2">
        <v>17.96</v>
      </c>
      <c r="P46" s="2">
        <v>17.96</v>
      </c>
      <c r="Q46" s="2">
        <v>17.96</v>
      </c>
      <c r="R46" s="2">
        <v>17.96</v>
      </c>
      <c r="S46" s="2">
        <v>17.96</v>
      </c>
      <c r="T46" s="2">
        <v>17.059999999999999</v>
      </c>
      <c r="U46" s="2">
        <v>20.65</v>
      </c>
      <c r="V46" s="2">
        <v>17.96</v>
      </c>
      <c r="W46" s="2">
        <v>17.96</v>
      </c>
      <c r="X46" s="2">
        <v>17.059999999999999</v>
      </c>
    </row>
    <row r="47" spans="1:24" x14ac:dyDescent="0.5">
      <c r="A47" s="113" t="s">
        <v>327</v>
      </c>
      <c r="B47" s="113" t="s">
        <v>489</v>
      </c>
      <c r="C47" s="2">
        <v>17.96</v>
      </c>
      <c r="D47" s="2">
        <v>17.059999999999999</v>
      </c>
      <c r="E47" s="2">
        <v>17.059999999999999</v>
      </c>
      <c r="F47" s="2">
        <v>20.65</v>
      </c>
      <c r="G47" s="2">
        <v>17.059999999999999</v>
      </c>
      <c r="H47" s="2">
        <v>20.65</v>
      </c>
      <c r="I47" s="2">
        <v>17.059999999999999</v>
      </c>
      <c r="J47" s="2">
        <v>17.059999999999999</v>
      </c>
      <c r="K47" s="2">
        <v>17.96</v>
      </c>
      <c r="L47" s="2">
        <v>17.96</v>
      </c>
      <c r="M47" s="2">
        <v>17.96</v>
      </c>
      <c r="N47" s="2">
        <v>17.96</v>
      </c>
      <c r="O47" s="2">
        <v>17.96</v>
      </c>
      <c r="P47" s="2">
        <v>17.96</v>
      </c>
      <c r="Q47" s="2">
        <v>17.96</v>
      </c>
      <c r="R47" s="2">
        <v>17.96</v>
      </c>
      <c r="S47" s="2">
        <v>17.96</v>
      </c>
      <c r="T47" s="2">
        <v>17.059999999999999</v>
      </c>
      <c r="U47" s="2">
        <v>20.65</v>
      </c>
      <c r="V47" s="2">
        <v>17.96</v>
      </c>
      <c r="W47" s="2">
        <v>17.96</v>
      </c>
      <c r="X47" s="2">
        <v>17.059999999999999</v>
      </c>
    </row>
    <row r="48" spans="1:24" x14ac:dyDescent="0.5">
      <c r="A48" s="113" t="s">
        <v>355</v>
      </c>
      <c r="B48" s="113" t="s">
        <v>490</v>
      </c>
      <c r="C48" s="2">
        <v>17.96</v>
      </c>
      <c r="D48" s="2">
        <v>17.059999999999999</v>
      </c>
      <c r="E48" s="2">
        <v>17.059999999999999</v>
      </c>
      <c r="F48" s="2">
        <v>20.65</v>
      </c>
      <c r="G48" s="2">
        <v>17.059999999999999</v>
      </c>
      <c r="H48" s="2">
        <v>20.65</v>
      </c>
      <c r="I48" s="2">
        <v>17.059999999999999</v>
      </c>
      <c r="J48" s="2">
        <v>17.059999999999999</v>
      </c>
      <c r="K48" s="2">
        <v>17.96</v>
      </c>
      <c r="L48" s="2">
        <v>17.96</v>
      </c>
      <c r="M48" s="2">
        <v>17.96</v>
      </c>
      <c r="N48" s="2">
        <v>17.96</v>
      </c>
      <c r="O48" s="2">
        <v>17.96</v>
      </c>
      <c r="P48" s="2">
        <v>17.96</v>
      </c>
      <c r="Q48" s="2">
        <v>17.96</v>
      </c>
      <c r="R48" s="2">
        <v>17.96</v>
      </c>
      <c r="S48" s="2">
        <v>17.96</v>
      </c>
      <c r="T48" s="2">
        <v>17.059999999999999</v>
      </c>
      <c r="U48" s="2">
        <v>20.65</v>
      </c>
      <c r="V48" s="2">
        <v>17.96</v>
      </c>
      <c r="W48" s="2">
        <v>17.96</v>
      </c>
      <c r="X48" s="2">
        <v>17.059999999999999</v>
      </c>
    </row>
    <row r="49" spans="1:24" x14ac:dyDescent="0.5">
      <c r="A49" s="113" t="s">
        <v>356</v>
      </c>
      <c r="B49" s="113" t="s">
        <v>491</v>
      </c>
      <c r="C49" s="2">
        <v>17.96</v>
      </c>
      <c r="D49" s="2">
        <v>17.059999999999999</v>
      </c>
      <c r="E49" s="2">
        <v>17.059999999999999</v>
      </c>
      <c r="F49" s="2">
        <v>20.65</v>
      </c>
      <c r="G49" s="2">
        <v>17.059999999999999</v>
      </c>
      <c r="H49" s="2">
        <v>20.65</v>
      </c>
      <c r="I49" s="2">
        <v>17.059999999999999</v>
      </c>
      <c r="J49" s="2">
        <v>17.059999999999999</v>
      </c>
      <c r="K49" s="2">
        <v>17.96</v>
      </c>
      <c r="L49" s="2">
        <v>17.96</v>
      </c>
      <c r="M49" s="2">
        <v>17.96</v>
      </c>
      <c r="N49" s="2">
        <v>17.96</v>
      </c>
      <c r="O49" s="2">
        <v>17.96</v>
      </c>
      <c r="P49" s="2">
        <v>17.96</v>
      </c>
      <c r="Q49" s="2">
        <v>17.96</v>
      </c>
      <c r="R49" s="2">
        <v>17.96</v>
      </c>
      <c r="S49" s="2">
        <v>17.96</v>
      </c>
      <c r="T49" s="2">
        <v>17.059999999999999</v>
      </c>
      <c r="U49" s="2">
        <v>20.65</v>
      </c>
      <c r="V49" s="2">
        <v>17.96</v>
      </c>
      <c r="W49" s="2">
        <v>17.96</v>
      </c>
      <c r="X49" s="2">
        <v>17.059999999999999</v>
      </c>
    </row>
    <row r="50" spans="1:24" x14ac:dyDescent="0.5">
      <c r="A50" s="113" t="s">
        <v>186</v>
      </c>
      <c r="B50" s="113" t="s">
        <v>492</v>
      </c>
      <c r="C50" s="2">
        <v>28.58</v>
      </c>
      <c r="D50" s="2">
        <v>27.15</v>
      </c>
      <c r="E50" s="2">
        <v>27.15</v>
      </c>
      <c r="F50" s="2">
        <v>32.869999999999997</v>
      </c>
      <c r="G50" s="2">
        <v>27.15</v>
      </c>
      <c r="H50" s="2">
        <v>32.869999999999997</v>
      </c>
      <c r="I50" s="2">
        <v>27.15</v>
      </c>
      <c r="J50" s="2">
        <v>27.15</v>
      </c>
      <c r="K50" s="2">
        <v>28.58</v>
      </c>
      <c r="L50" s="2">
        <v>28.58</v>
      </c>
      <c r="M50" s="2">
        <v>28.58</v>
      </c>
      <c r="N50" s="2">
        <v>28.58</v>
      </c>
      <c r="O50" s="2">
        <v>28.58</v>
      </c>
      <c r="P50" s="2">
        <v>28.58</v>
      </c>
      <c r="Q50" s="2">
        <v>28.58</v>
      </c>
      <c r="R50" s="2">
        <v>28.58</v>
      </c>
      <c r="S50" s="2">
        <v>28.58</v>
      </c>
      <c r="T50" s="2">
        <v>27.15</v>
      </c>
      <c r="U50" s="2">
        <v>32.869999999999997</v>
      </c>
      <c r="V50" s="2">
        <v>28.58</v>
      </c>
      <c r="W50" s="2">
        <v>28.58</v>
      </c>
      <c r="X50" s="2">
        <v>27.15</v>
      </c>
    </row>
    <row r="51" spans="1:24" x14ac:dyDescent="0.5">
      <c r="A51" s="113" t="s">
        <v>187</v>
      </c>
      <c r="B51" s="113" t="s">
        <v>493</v>
      </c>
      <c r="C51" s="2">
        <v>28.58</v>
      </c>
      <c r="D51" s="2">
        <v>27.15</v>
      </c>
      <c r="E51" s="2">
        <v>27.15</v>
      </c>
      <c r="F51" s="2">
        <v>32.869999999999997</v>
      </c>
      <c r="G51" s="2">
        <v>27.15</v>
      </c>
      <c r="H51" s="2">
        <v>32.869999999999997</v>
      </c>
      <c r="I51" s="2">
        <v>27.15</v>
      </c>
      <c r="J51" s="2">
        <v>27.15</v>
      </c>
      <c r="K51" s="2">
        <v>28.58</v>
      </c>
      <c r="L51" s="2">
        <v>28.58</v>
      </c>
      <c r="M51" s="2">
        <v>28.58</v>
      </c>
      <c r="N51" s="2">
        <v>28.58</v>
      </c>
      <c r="O51" s="2">
        <v>28.58</v>
      </c>
      <c r="P51" s="2">
        <v>28.58</v>
      </c>
      <c r="Q51" s="2">
        <v>28.58</v>
      </c>
      <c r="R51" s="2">
        <v>28.58</v>
      </c>
      <c r="S51" s="2">
        <v>28.58</v>
      </c>
      <c r="T51" s="2">
        <v>27.15</v>
      </c>
      <c r="U51" s="2">
        <v>32.869999999999997</v>
      </c>
      <c r="V51" s="2">
        <v>28.58</v>
      </c>
      <c r="W51" s="2">
        <v>28.58</v>
      </c>
      <c r="X51" s="2">
        <v>27.15</v>
      </c>
    </row>
    <row r="52" spans="1:24" x14ac:dyDescent="0.5">
      <c r="A52" s="113" t="s">
        <v>188</v>
      </c>
      <c r="B52" s="113" t="s">
        <v>494</v>
      </c>
      <c r="C52" s="2">
        <v>28.58</v>
      </c>
      <c r="D52" s="2">
        <v>27.15</v>
      </c>
      <c r="E52" s="2">
        <v>27.15</v>
      </c>
      <c r="F52" s="2">
        <v>32.869999999999997</v>
      </c>
      <c r="G52" s="2">
        <v>27.15</v>
      </c>
      <c r="H52" s="2">
        <v>32.869999999999997</v>
      </c>
      <c r="I52" s="2">
        <v>27.15</v>
      </c>
      <c r="J52" s="2">
        <v>27.15</v>
      </c>
      <c r="K52" s="2">
        <v>28.58</v>
      </c>
      <c r="L52" s="2">
        <v>28.58</v>
      </c>
      <c r="M52" s="2">
        <v>28.58</v>
      </c>
      <c r="N52" s="2">
        <v>28.58</v>
      </c>
      <c r="O52" s="2">
        <v>28.58</v>
      </c>
      <c r="P52" s="2">
        <v>28.58</v>
      </c>
      <c r="Q52" s="2">
        <v>28.58</v>
      </c>
      <c r="R52" s="2">
        <v>28.58</v>
      </c>
      <c r="S52" s="2">
        <v>28.58</v>
      </c>
      <c r="T52" s="2">
        <v>27.15</v>
      </c>
      <c r="U52" s="2">
        <v>32.869999999999997</v>
      </c>
      <c r="V52" s="2">
        <v>28.58</v>
      </c>
      <c r="W52" s="2">
        <v>28.58</v>
      </c>
      <c r="X52" s="2">
        <v>27.15</v>
      </c>
    </row>
    <row r="53" spans="1:24" x14ac:dyDescent="0.5">
      <c r="A53" s="113" t="s">
        <v>189</v>
      </c>
      <c r="B53" s="113" t="s">
        <v>495</v>
      </c>
      <c r="C53" s="2">
        <v>18.850000000000001</v>
      </c>
      <c r="D53" s="2">
        <v>17.91</v>
      </c>
      <c r="E53" s="2">
        <v>17.91</v>
      </c>
      <c r="F53" s="2">
        <v>21.68</v>
      </c>
      <c r="G53" s="2">
        <v>17.91</v>
      </c>
      <c r="H53" s="2">
        <v>21.68</v>
      </c>
      <c r="I53" s="2">
        <v>17.91</v>
      </c>
      <c r="J53" s="2">
        <v>17.91</v>
      </c>
      <c r="K53" s="2">
        <v>18.850000000000001</v>
      </c>
      <c r="L53" s="2">
        <v>18.850000000000001</v>
      </c>
      <c r="M53" s="2">
        <v>18.850000000000001</v>
      </c>
      <c r="N53" s="2">
        <v>18.850000000000001</v>
      </c>
      <c r="O53" s="2">
        <v>18.850000000000001</v>
      </c>
      <c r="P53" s="2">
        <v>18.850000000000001</v>
      </c>
      <c r="Q53" s="2">
        <v>18.850000000000001</v>
      </c>
      <c r="R53" s="2">
        <v>18.850000000000001</v>
      </c>
      <c r="S53" s="2">
        <v>18.850000000000001</v>
      </c>
      <c r="T53" s="2">
        <v>17.91</v>
      </c>
      <c r="U53" s="2">
        <v>21.68</v>
      </c>
      <c r="V53" s="2">
        <v>18.850000000000001</v>
      </c>
      <c r="W53" s="2">
        <v>18.850000000000001</v>
      </c>
      <c r="X53" s="2">
        <v>17.91</v>
      </c>
    </row>
    <row r="54" spans="1:24" x14ac:dyDescent="0.5">
      <c r="A54" s="113" t="s">
        <v>190</v>
      </c>
      <c r="B54" s="113" t="s">
        <v>496</v>
      </c>
      <c r="C54" s="2">
        <v>18.850000000000001</v>
      </c>
      <c r="D54" s="2">
        <v>17.91</v>
      </c>
      <c r="E54" s="2">
        <v>17.91</v>
      </c>
      <c r="F54" s="2">
        <v>21.68</v>
      </c>
      <c r="G54" s="2">
        <v>17.91</v>
      </c>
      <c r="H54" s="2">
        <v>21.68</v>
      </c>
      <c r="I54" s="2">
        <v>17.91</v>
      </c>
      <c r="J54" s="2">
        <v>17.91</v>
      </c>
      <c r="K54" s="2">
        <v>18.850000000000001</v>
      </c>
      <c r="L54" s="2">
        <v>18.850000000000001</v>
      </c>
      <c r="M54" s="2">
        <v>18.850000000000001</v>
      </c>
      <c r="N54" s="2">
        <v>18.850000000000001</v>
      </c>
      <c r="O54" s="2">
        <v>18.850000000000001</v>
      </c>
      <c r="P54" s="2">
        <v>18.850000000000001</v>
      </c>
      <c r="Q54" s="2">
        <v>18.850000000000001</v>
      </c>
      <c r="R54" s="2">
        <v>18.850000000000001</v>
      </c>
      <c r="S54" s="2">
        <v>18.850000000000001</v>
      </c>
      <c r="T54" s="2">
        <v>17.91</v>
      </c>
      <c r="U54" s="2">
        <v>21.68</v>
      </c>
      <c r="V54" s="2">
        <v>18.850000000000001</v>
      </c>
      <c r="W54" s="2">
        <v>18.850000000000001</v>
      </c>
      <c r="X54" s="2">
        <v>17.91</v>
      </c>
    </row>
    <row r="55" spans="1:24" x14ac:dyDescent="0.5">
      <c r="A55" s="113" t="s">
        <v>191</v>
      </c>
      <c r="B55" s="113" t="s">
        <v>497</v>
      </c>
      <c r="C55" s="2">
        <v>18.850000000000001</v>
      </c>
      <c r="D55" s="2">
        <v>17.91</v>
      </c>
      <c r="E55" s="2">
        <v>17.91</v>
      </c>
      <c r="F55" s="2">
        <v>21.68</v>
      </c>
      <c r="G55" s="2">
        <v>17.91</v>
      </c>
      <c r="H55" s="2">
        <v>21.68</v>
      </c>
      <c r="I55" s="2">
        <v>17.91</v>
      </c>
      <c r="J55" s="2">
        <v>17.91</v>
      </c>
      <c r="K55" s="2">
        <v>18.850000000000001</v>
      </c>
      <c r="L55" s="2">
        <v>18.850000000000001</v>
      </c>
      <c r="M55" s="2">
        <v>18.850000000000001</v>
      </c>
      <c r="N55" s="2">
        <v>18.850000000000001</v>
      </c>
      <c r="O55" s="2">
        <v>18.850000000000001</v>
      </c>
      <c r="P55" s="2">
        <v>18.850000000000001</v>
      </c>
      <c r="Q55" s="2">
        <v>18.850000000000001</v>
      </c>
      <c r="R55" s="2">
        <v>18.850000000000001</v>
      </c>
      <c r="S55" s="2">
        <v>18.850000000000001</v>
      </c>
      <c r="T55" s="2">
        <v>17.91</v>
      </c>
      <c r="U55" s="2">
        <v>21.68</v>
      </c>
      <c r="V55" s="2">
        <v>18.850000000000001</v>
      </c>
      <c r="W55" s="2">
        <v>18.850000000000001</v>
      </c>
      <c r="X55" s="2">
        <v>17.91</v>
      </c>
    </row>
    <row r="56" spans="1:24" x14ac:dyDescent="0.5">
      <c r="A56" s="113" t="s">
        <v>192</v>
      </c>
      <c r="B56" s="113" t="s">
        <v>498</v>
      </c>
      <c r="C56" s="2">
        <v>17.96</v>
      </c>
      <c r="D56" s="2">
        <v>17.059999999999999</v>
      </c>
      <c r="E56" s="2">
        <v>17.059999999999999</v>
      </c>
      <c r="F56" s="2">
        <v>20.65</v>
      </c>
      <c r="G56" s="2">
        <v>17.059999999999999</v>
      </c>
      <c r="H56" s="2">
        <v>20.65</v>
      </c>
      <c r="I56" s="2">
        <v>17.059999999999999</v>
      </c>
      <c r="J56" s="2">
        <v>17.059999999999999</v>
      </c>
      <c r="K56" s="2">
        <v>17.96</v>
      </c>
      <c r="L56" s="2">
        <v>17.96</v>
      </c>
      <c r="M56" s="2">
        <v>17.96</v>
      </c>
      <c r="N56" s="2">
        <v>17.96</v>
      </c>
      <c r="O56" s="2">
        <v>17.96</v>
      </c>
      <c r="P56" s="2">
        <v>17.96</v>
      </c>
      <c r="Q56" s="2">
        <v>17.96</v>
      </c>
      <c r="R56" s="2">
        <v>17.96</v>
      </c>
      <c r="S56" s="2">
        <v>17.96</v>
      </c>
      <c r="T56" s="2">
        <v>17.059999999999999</v>
      </c>
      <c r="U56" s="2">
        <v>20.65</v>
      </c>
      <c r="V56" s="2">
        <v>17.96</v>
      </c>
      <c r="W56" s="2">
        <v>17.96</v>
      </c>
      <c r="X56" s="2">
        <v>17.059999999999999</v>
      </c>
    </row>
    <row r="57" spans="1:24" x14ac:dyDescent="0.5">
      <c r="A57" s="113" t="s">
        <v>193</v>
      </c>
      <c r="B57" s="113" t="s">
        <v>499</v>
      </c>
      <c r="C57" s="2">
        <v>17.96</v>
      </c>
      <c r="D57" s="2">
        <v>17.059999999999999</v>
      </c>
      <c r="E57" s="2">
        <v>17.059999999999999</v>
      </c>
      <c r="F57" s="2">
        <v>20.65</v>
      </c>
      <c r="G57" s="2">
        <v>17.059999999999999</v>
      </c>
      <c r="H57" s="2">
        <v>20.65</v>
      </c>
      <c r="I57" s="2">
        <v>17.059999999999999</v>
      </c>
      <c r="J57" s="2">
        <v>17.059999999999999</v>
      </c>
      <c r="K57" s="2">
        <v>17.96</v>
      </c>
      <c r="L57" s="2">
        <v>17.96</v>
      </c>
      <c r="M57" s="2">
        <v>17.96</v>
      </c>
      <c r="N57" s="2">
        <v>17.96</v>
      </c>
      <c r="O57" s="2">
        <v>17.96</v>
      </c>
      <c r="P57" s="2">
        <v>17.96</v>
      </c>
      <c r="Q57" s="2">
        <v>17.96</v>
      </c>
      <c r="R57" s="2">
        <v>17.96</v>
      </c>
      <c r="S57" s="2">
        <v>17.96</v>
      </c>
      <c r="T57" s="2">
        <v>17.059999999999999</v>
      </c>
      <c r="U57" s="2">
        <v>20.65</v>
      </c>
      <c r="V57" s="2">
        <v>17.96</v>
      </c>
      <c r="W57" s="2">
        <v>17.96</v>
      </c>
      <c r="X57" s="2">
        <v>17.059999999999999</v>
      </c>
    </row>
    <row r="58" spans="1:24" x14ac:dyDescent="0.5">
      <c r="A58" s="113" t="s">
        <v>362</v>
      </c>
      <c r="B58" s="113" t="s">
        <v>500</v>
      </c>
      <c r="C58" s="2">
        <v>18.440000000000001</v>
      </c>
      <c r="D58" s="2">
        <v>17.52</v>
      </c>
      <c r="E58" s="2">
        <v>17.52</v>
      </c>
      <c r="F58" s="2">
        <v>21.21</v>
      </c>
      <c r="G58" s="2">
        <v>17.52</v>
      </c>
      <c r="H58" s="2">
        <v>21.21</v>
      </c>
      <c r="I58" s="2">
        <v>17.52</v>
      </c>
      <c r="J58" s="2">
        <v>17.52</v>
      </c>
      <c r="K58" s="2">
        <v>18.440000000000001</v>
      </c>
      <c r="L58" s="2">
        <v>18.440000000000001</v>
      </c>
      <c r="M58" s="2">
        <v>18.440000000000001</v>
      </c>
      <c r="N58" s="2">
        <v>18.440000000000001</v>
      </c>
      <c r="O58" s="2">
        <v>18.440000000000001</v>
      </c>
      <c r="P58" s="2">
        <v>18.440000000000001</v>
      </c>
      <c r="Q58" s="2">
        <v>18.440000000000001</v>
      </c>
      <c r="R58" s="2">
        <v>18.440000000000001</v>
      </c>
      <c r="S58" s="2">
        <v>18.440000000000001</v>
      </c>
      <c r="T58" s="2">
        <v>17.52</v>
      </c>
      <c r="U58" s="2">
        <v>21.21</v>
      </c>
      <c r="V58" s="2">
        <v>18.440000000000001</v>
      </c>
      <c r="W58" s="2">
        <v>18.440000000000001</v>
      </c>
      <c r="X58" s="2">
        <v>17.52</v>
      </c>
    </row>
    <row r="59" spans="1:24" x14ac:dyDescent="0.5">
      <c r="A59" s="113" t="s">
        <v>363</v>
      </c>
      <c r="B59" s="113" t="s">
        <v>501</v>
      </c>
      <c r="C59" s="2">
        <v>18.440000000000001</v>
      </c>
      <c r="D59" s="2">
        <v>17.52</v>
      </c>
      <c r="E59" s="2">
        <v>17.52</v>
      </c>
      <c r="F59" s="2">
        <v>21.21</v>
      </c>
      <c r="G59" s="2">
        <v>17.52</v>
      </c>
      <c r="H59" s="2">
        <v>21.21</v>
      </c>
      <c r="I59" s="2">
        <v>17.52</v>
      </c>
      <c r="J59" s="2">
        <v>17.52</v>
      </c>
      <c r="K59" s="2">
        <v>18.440000000000001</v>
      </c>
      <c r="L59" s="2">
        <v>18.440000000000001</v>
      </c>
      <c r="M59" s="2">
        <v>18.440000000000001</v>
      </c>
      <c r="N59" s="2">
        <v>18.440000000000001</v>
      </c>
      <c r="O59" s="2">
        <v>18.440000000000001</v>
      </c>
      <c r="P59" s="2">
        <v>18.440000000000001</v>
      </c>
      <c r="Q59" s="2">
        <v>18.440000000000001</v>
      </c>
      <c r="R59" s="2">
        <v>18.440000000000001</v>
      </c>
      <c r="S59" s="2">
        <v>18.440000000000001</v>
      </c>
      <c r="T59" s="2">
        <v>17.52</v>
      </c>
      <c r="U59" s="2">
        <v>21.21</v>
      </c>
      <c r="V59" s="2">
        <v>18.440000000000001</v>
      </c>
      <c r="W59" s="2">
        <v>18.440000000000001</v>
      </c>
      <c r="X59" s="2">
        <v>17.52</v>
      </c>
    </row>
    <row r="60" spans="1:24" x14ac:dyDescent="0.5">
      <c r="A60" s="113" t="s">
        <v>364</v>
      </c>
      <c r="B60" s="113" t="s">
        <v>502</v>
      </c>
      <c r="C60" s="2">
        <v>18.440000000000001</v>
      </c>
      <c r="D60" s="2">
        <v>17.52</v>
      </c>
      <c r="E60" s="2">
        <v>17.52</v>
      </c>
      <c r="F60" s="2">
        <v>21.21</v>
      </c>
      <c r="G60" s="2">
        <v>17.52</v>
      </c>
      <c r="H60" s="2">
        <v>21.21</v>
      </c>
      <c r="I60" s="2">
        <v>17.52</v>
      </c>
      <c r="J60" s="2">
        <v>17.52</v>
      </c>
      <c r="K60" s="2">
        <v>18.440000000000001</v>
      </c>
      <c r="L60" s="2">
        <v>18.440000000000001</v>
      </c>
      <c r="M60" s="2">
        <v>18.440000000000001</v>
      </c>
      <c r="N60" s="2">
        <v>18.440000000000001</v>
      </c>
      <c r="O60" s="2">
        <v>18.440000000000001</v>
      </c>
      <c r="P60" s="2">
        <v>18.440000000000001</v>
      </c>
      <c r="Q60" s="2">
        <v>18.440000000000001</v>
      </c>
      <c r="R60" s="2">
        <v>18.440000000000001</v>
      </c>
      <c r="S60" s="2">
        <v>18.440000000000001</v>
      </c>
      <c r="T60" s="2">
        <v>17.52</v>
      </c>
      <c r="U60" s="2">
        <v>21.21</v>
      </c>
      <c r="V60" s="2">
        <v>18.440000000000001</v>
      </c>
      <c r="W60" s="2">
        <v>18.440000000000001</v>
      </c>
      <c r="X60" s="2">
        <v>17.52</v>
      </c>
    </row>
    <row r="61" spans="1:24" x14ac:dyDescent="0.5">
      <c r="A61" s="113" t="s">
        <v>365</v>
      </c>
      <c r="B61" s="113" t="s">
        <v>503</v>
      </c>
      <c r="C61" s="2">
        <v>18.440000000000001</v>
      </c>
      <c r="D61" s="2">
        <v>17.52</v>
      </c>
      <c r="E61" s="2">
        <v>17.52</v>
      </c>
      <c r="F61" s="2">
        <v>21.21</v>
      </c>
      <c r="G61" s="2">
        <v>17.52</v>
      </c>
      <c r="H61" s="2">
        <v>21.21</v>
      </c>
      <c r="I61" s="2">
        <v>17.52</v>
      </c>
      <c r="J61" s="2">
        <v>17.52</v>
      </c>
      <c r="K61" s="2">
        <v>18.440000000000001</v>
      </c>
      <c r="L61" s="2">
        <v>18.440000000000001</v>
      </c>
      <c r="M61" s="2">
        <v>18.440000000000001</v>
      </c>
      <c r="N61" s="2">
        <v>18.440000000000001</v>
      </c>
      <c r="O61" s="2">
        <v>18.440000000000001</v>
      </c>
      <c r="P61" s="2">
        <v>18.440000000000001</v>
      </c>
      <c r="Q61" s="2">
        <v>18.440000000000001</v>
      </c>
      <c r="R61" s="2">
        <v>18.440000000000001</v>
      </c>
      <c r="S61" s="2">
        <v>18.440000000000001</v>
      </c>
      <c r="T61" s="2">
        <v>17.52</v>
      </c>
      <c r="U61" s="2">
        <v>21.21</v>
      </c>
      <c r="V61" s="2">
        <v>18.440000000000001</v>
      </c>
      <c r="W61" s="2">
        <v>18.440000000000001</v>
      </c>
      <c r="X61" s="2">
        <v>17.52</v>
      </c>
    </row>
    <row r="62" spans="1:24" x14ac:dyDescent="0.5">
      <c r="A62" s="113" t="s">
        <v>366</v>
      </c>
      <c r="B62" s="113" t="s">
        <v>504</v>
      </c>
      <c r="C62" s="2">
        <v>18.440000000000001</v>
      </c>
      <c r="D62" s="2">
        <v>17.52</v>
      </c>
      <c r="E62" s="2">
        <v>17.52</v>
      </c>
      <c r="F62" s="2">
        <v>21.21</v>
      </c>
      <c r="G62" s="2">
        <v>17.52</v>
      </c>
      <c r="H62" s="2">
        <v>21.21</v>
      </c>
      <c r="I62" s="2">
        <v>17.52</v>
      </c>
      <c r="J62" s="2">
        <v>17.52</v>
      </c>
      <c r="K62" s="2">
        <v>18.440000000000001</v>
      </c>
      <c r="L62" s="2">
        <v>18.440000000000001</v>
      </c>
      <c r="M62" s="2">
        <v>18.440000000000001</v>
      </c>
      <c r="N62" s="2">
        <v>18.440000000000001</v>
      </c>
      <c r="O62" s="2">
        <v>18.440000000000001</v>
      </c>
      <c r="P62" s="2">
        <v>18.440000000000001</v>
      </c>
      <c r="Q62" s="2">
        <v>18.440000000000001</v>
      </c>
      <c r="R62" s="2">
        <v>18.440000000000001</v>
      </c>
      <c r="S62" s="2">
        <v>18.440000000000001</v>
      </c>
      <c r="T62" s="2">
        <v>17.52</v>
      </c>
      <c r="U62" s="2">
        <v>21.21</v>
      </c>
      <c r="V62" s="2">
        <v>18.440000000000001</v>
      </c>
      <c r="W62" s="2">
        <v>18.440000000000001</v>
      </c>
      <c r="X62" s="2">
        <v>17.52</v>
      </c>
    </row>
    <row r="63" spans="1:24" x14ac:dyDescent="0.5">
      <c r="A63" s="113" t="s">
        <v>367</v>
      </c>
      <c r="B63" s="113" t="s">
        <v>505</v>
      </c>
      <c r="C63" s="2">
        <v>18.440000000000001</v>
      </c>
      <c r="D63" s="2">
        <v>17.52</v>
      </c>
      <c r="E63" s="2">
        <v>17.52</v>
      </c>
      <c r="F63" s="2">
        <v>21.21</v>
      </c>
      <c r="G63" s="2">
        <v>17.52</v>
      </c>
      <c r="H63" s="2">
        <v>21.21</v>
      </c>
      <c r="I63" s="2">
        <v>17.52</v>
      </c>
      <c r="J63" s="2">
        <v>17.52</v>
      </c>
      <c r="K63" s="2">
        <v>18.440000000000001</v>
      </c>
      <c r="L63" s="2">
        <v>18.440000000000001</v>
      </c>
      <c r="M63" s="2">
        <v>18.440000000000001</v>
      </c>
      <c r="N63" s="2">
        <v>18.440000000000001</v>
      </c>
      <c r="O63" s="2">
        <v>18.440000000000001</v>
      </c>
      <c r="P63" s="2">
        <v>18.440000000000001</v>
      </c>
      <c r="Q63" s="2">
        <v>18.440000000000001</v>
      </c>
      <c r="R63" s="2">
        <v>18.440000000000001</v>
      </c>
      <c r="S63" s="2">
        <v>18.440000000000001</v>
      </c>
      <c r="T63" s="2">
        <v>17.52</v>
      </c>
      <c r="U63" s="2">
        <v>21.21</v>
      </c>
      <c r="V63" s="2">
        <v>18.440000000000001</v>
      </c>
      <c r="W63" s="2">
        <v>18.440000000000001</v>
      </c>
      <c r="X63" s="2">
        <v>17.52</v>
      </c>
    </row>
    <row r="64" spans="1:24" x14ac:dyDescent="0.5">
      <c r="A64" s="113" t="s">
        <v>368</v>
      </c>
      <c r="B64" s="113" t="s">
        <v>506</v>
      </c>
      <c r="C64" s="2">
        <v>18.440000000000001</v>
      </c>
      <c r="D64" s="2">
        <v>17.52</v>
      </c>
      <c r="E64" s="2">
        <v>17.52</v>
      </c>
      <c r="F64" s="2">
        <v>21.21</v>
      </c>
      <c r="G64" s="2">
        <v>17.52</v>
      </c>
      <c r="H64" s="2">
        <v>21.21</v>
      </c>
      <c r="I64" s="2">
        <v>17.52</v>
      </c>
      <c r="J64" s="2">
        <v>17.52</v>
      </c>
      <c r="K64" s="2">
        <v>18.440000000000001</v>
      </c>
      <c r="L64" s="2">
        <v>18.440000000000001</v>
      </c>
      <c r="M64" s="2">
        <v>18.440000000000001</v>
      </c>
      <c r="N64" s="2">
        <v>18.440000000000001</v>
      </c>
      <c r="O64" s="2">
        <v>18.440000000000001</v>
      </c>
      <c r="P64" s="2">
        <v>18.440000000000001</v>
      </c>
      <c r="Q64" s="2">
        <v>18.440000000000001</v>
      </c>
      <c r="R64" s="2">
        <v>18.440000000000001</v>
      </c>
      <c r="S64" s="2">
        <v>18.440000000000001</v>
      </c>
      <c r="T64" s="2">
        <v>17.52</v>
      </c>
      <c r="U64" s="2">
        <v>21.21</v>
      </c>
      <c r="V64" s="2">
        <v>18.440000000000001</v>
      </c>
      <c r="W64" s="2">
        <v>18.440000000000001</v>
      </c>
      <c r="X64" s="2">
        <v>17.52</v>
      </c>
    </row>
    <row r="65" spans="1:24" x14ac:dyDescent="0.5">
      <c r="A65" s="113" t="s">
        <v>369</v>
      </c>
      <c r="B65" s="113" t="s">
        <v>507</v>
      </c>
      <c r="C65" s="2">
        <v>18.440000000000001</v>
      </c>
      <c r="D65" s="2">
        <v>17.52</v>
      </c>
      <c r="E65" s="2">
        <v>17.52</v>
      </c>
      <c r="F65" s="2">
        <v>21.21</v>
      </c>
      <c r="G65" s="2">
        <v>17.52</v>
      </c>
      <c r="H65" s="2">
        <v>21.21</v>
      </c>
      <c r="I65" s="2">
        <v>17.52</v>
      </c>
      <c r="J65" s="2">
        <v>17.52</v>
      </c>
      <c r="K65" s="2">
        <v>18.440000000000001</v>
      </c>
      <c r="L65" s="2">
        <v>18.440000000000001</v>
      </c>
      <c r="M65" s="2">
        <v>18.440000000000001</v>
      </c>
      <c r="N65" s="2">
        <v>18.440000000000001</v>
      </c>
      <c r="O65" s="2">
        <v>18.440000000000001</v>
      </c>
      <c r="P65" s="2">
        <v>18.440000000000001</v>
      </c>
      <c r="Q65" s="2">
        <v>18.440000000000001</v>
      </c>
      <c r="R65" s="2">
        <v>18.440000000000001</v>
      </c>
      <c r="S65" s="2">
        <v>18.440000000000001</v>
      </c>
      <c r="T65" s="2">
        <v>17.52</v>
      </c>
      <c r="U65" s="2">
        <v>21.21</v>
      </c>
      <c r="V65" s="2">
        <v>18.440000000000001</v>
      </c>
      <c r="W65" s="2">
        <v>18.440000000000001</v>
      </c>
      <c r="X65" s="2">
        <v>17.52</v>
      </c>
    </row>
    <row r="66" spans="1:24" x14ac:dyDescent="0.5">
      <c r="A66" s="113" t="s">
        <v>370</v>
      </c>
      <c r="B66" s="113" t="s">
        <v>508</v>
      </c>
      <c r="C66" s="2">
        <v>18.440000000000001</v>
      </c>
      <c r="D66" s="2">
        <v>17.52</v>
      </c>
      <c r="E66" s="2">
        <v>17.52</v>
      </c>
      <c r="F66" s="2">
        <v>21.21</v>
      </c>
      <c r="G66" s="2">
        <v>17.52</v>
      </c>
      <c r="H66" s="2">
        <v>21.21</v>
      </c>
      <c r="I66" s="2">
        <v>17.52</v>
      </c>
      <c r="J66" s="2">
        <v>17.52</v>
      </c>
      <c r="K66" s="2">
        <v>18.440000000000001</v>
      </c>
      <c r="L66" s="2">
        <v>18.440000000000001</v>
      </c>
      <c r="M66" s="2">
        <v>18.440000000000001</v>
      </c>
      <c r="N66" s="2">
        <v>18.440000000000001</v>
      </c>
      <c r="O66" s="2">
        <v>18.440000000000001</v>
      </c>
      <c r="P66" s="2">
        <v>18.440000000000001</v>
      </c>
      <c r="Q66" s="2">
        <v>18.440000000000001</v>
      </c>
      <c r="R66" s="2">
        <v>18.440000000000001</v>
      </c>
      <c r="S66" s="2">
        <v>18.440000000000001</v>
      </c>
      <c r="T66" s="2">
        <v>17.52</v>
      </c>
      <c r="U66" s="2">
        <v>21.21</v>
      </c>
      <c r="V66" s="2">
        <v>18.440000000000001</v>
      </c>
      <c r="W66" s="2">
        <v>18.440000000000001</v>
      </c>
      <c r="X66" s="2">
        <v>17.52</v>
      </c>
    </row>
    <row r="67" spans="1:24" x14ac:dyDescent="0.5">
      <c r="A67" s="113" t="s">
        <v>357</v>
      </c>
      <c r="B67" s="113" t="s">
        <v>509</v>
      </c>
      <c r="C67" s="2">
        <v>21.46</v>
      </c>
      <c r="D67" s="2">
        <v>20.39</v>
      </c>
      <c r="E67" s="2">
        <v>20.39</v>
      </c>
      <c r="F67" s="2">
        <v>24.68</v>
      </c>
      <c r="G67" s="2">
        <v>20.39</v>
      </c>
      <c r="H67" s="2">
        <v>24.68</v>
      </c>
      <c r="I67" s="2">
        <v>20.39</v>
      </c>
      <c r="J67" s="2">
        <v>20.39</v>
      </c>
      <c r="K67" s="2">
        <v>21.46</v>
      </c>
      <c r="L67" s="2">
        <v>21.46</v>
      </c>
      <c r="M67" s="2">
        <v>21.46</v>
      </c>
      <c r="N67" s="2">
        <v>21.46</v>
      </c>
      <c r="O67" s="2">
        <v>21.46</v>
      </c>
      <c r="P67" s="2">
        <v>21.46</v>
      </c>
      <c r="Q67" s="2">
        <v>21.46</v>
      </c>
      <c r="R67" s="2">
        <v>21.46</v>
      </c>
      <c r="S67" s="2">
        <v>21.46</v>
      </c>
      <c r="T67" s="2">
        <v>20.39</v>
      </c>
      <c r="U67" s="2">
        <v>24.68</v>
      </c>
      <c r="V67" s="2">
        <v>21.46</v>
      </c>
      <c r="W67" s="2">
        <v>21.46</v>
      </c>
      <c r="X67" s="2">
        <v>20.39</v>
      </c>
    </row>
    <row r="68" spans="1:24" x14ac:dyDescent="0.5">
      <c r="A68" s="113" t="s">
        <v>358</v>
      </c>
      <c r="B68" s="113" t="s">
        <v>510</v>
      </c>
      <c r="C68" s="2">
        <v>21.46</v>
      </c>
      <c r="D68" s="2">
        <v>20.39</v>
      </c>
      <c r="E68" s="2">
        <v>20.39</v>
      </c>
      <c r="F68" s="2">
        <v>24.68</v>
      </c>
      <c r="G68" s="2">
        <v>20.39</v>
      </c>
      <c r="H68" s="2">
        <v>24.68</v>
      </c>
      <c r="I68" s="2">
        <v>20.39</v>
      </c>
      <c r="J68" s="2">
        <v>20.39</v>
      </c>
      <c r="K68" s="2">
        <v>21.46</v>
      </c>
      <c r="L68" s="2">
        <v>21.46</v>
      </c>
      <c r="M68" s="2">
        <v>21.46</v>
      </c>
      <c r="N68" s="2">
        <v>21.46</v>
      </c>
      <c r="O68" s="2">
        <v>21.46</v>
      </c>
      <c r="P68" s="2">
        <v>21.46</v>
      </c>
      <c r="Q68" s="2">
        <v>21.46</v>
      </c>
      <c r="R68" s="2">
        <v>21.46</v>
      </c>
      <c r="S68" s="2">
        <v>21.46</v>
      </c>
      <c r="T68" s="2">
        <v>20.39</v>
      </c>
      <c r="U68" s="2">
        <v>24.68</v>
      </c>
      <c r="V68" s="2">
        <v>21.46</v>
      </c>
      <c r="W68" s="2">
        <v>21.46</v>
      </c>
      <c r="X68" s="2">
        <v>20.39</v>
      </c>
    </row>
    <row r="69" spans="1:24" x14ac:dyDescent="0.5">
      <c r="A69" s="113" t="s">
        <v>359</v>
      </c>
      <c r="B69" s="113" t="s">
        <v>511</v>
      </c>
      <c r="C69" s="2">
        <v>20.52</v>
      </c>
      <c r="D69" s="2">
        <v>19.489999999999998</v>
      </c>
      <c r="E69" s="2">
        <v>19.489999999999998</v>
      </c>
      <c r="F69" s="2">
        <v>23.6</v>
      </c>
      <c r="G69" s="2">
        <v>19.489999999999998</v>
      </c>
      <c r="H69" s="2">
        <v>23.6</v>
      </c>
      <c r="I69" s="2">
        <v>19.489999999999998</v>
      </c>
      <c r="J69" s="2">
        <v>19.489999999999998</v>
      </c>
      <c r="K69" s="2">
        <v>20.52</v>
      </c>
      <c r="L69" s="2">
        <v>20.52</v>
      </c>
      <c r="M69" s="2">
        <v>20.52</v>
      </c>
      <c r="N69" s="2">
        <v>20.52</v>
      </c>
      <c r="O69" s="2">
        <v>20.52</v>
      </c>
      <c r="P69" s="2">
        <v>20.52</v>
      </c>
      <c r="Q69" s="2">
        <v>20.52</v>
      </c>
      <c r="R69" s="2">
        <v>20.52</v>
      </c>
      <c r="S69" s="2">
        <v>20.52</v>
      </c>
      <c r="T69" s="2">
        <v>19.489999999999998</v>
      </c>
      <c r="U69" s="2">
        <v>23.6</v>
      </c>
      <c r="V69" s="2">
        <v>20.52</v>
      </c>
      <c r="W69" s="2">
        <v>20.52</v>
      </c>
      <c r="X69" s="2">
        <v>19.489999999999998</v>
      </c>
    </row>
    <row r="70" spans="1:24" x14ac:dyDescent="0.5">
      <c r="A70" s="113" t="s">
        <v>360</v>
      </c>
      <c r="B70" s="113" t="s">
        <v>512</v>
      </c>
      <c r="C70" s="2">
        <v>20.52</v>
      </c>
      <c r="D70" s="2">
        <v>19.489999999999998</v>
      </c>
      <c r="E70" s="2">
        <v>19.489999999999998</v>
      </c>
      <c r="F70" s="2">
        <v>23.6</v>
      </c>
      <c r="G70" s="2">
        <v>19.489999999999998</v>
      </c>
      <c r="H70" s="2">
        <v>23.6</v>
      </c>
      <c r="I70" s="2">
        <v>19.489999999999998</v>
      </c>
      <c r="J70" s="2">
        <v>19.489999999999998</v>
      </c>
      <c r="K70" s="2">
        <v>20.52</v>
      </c>
      <c r="L70" s="2">
        <v>20.52</v>
      </c>
      <c r="M70" s="2">
        <v>20.52</v>
      </c>
      <c r="N70" s="2">
        <v>20.52</v>
      </c>
      <c r="O70" s="2">
        <v>20.52</v>
      </c>
      <c r="P70" s="2">
        <v>20.52</v>
      </c>
      <c r="Q70" s="2">
        <v>20.52</v>
      </c>
      <c r="R70" s="2">
        <v>20.52</v>
      </c>
      <c r="S70" s="2">
        <v>20.52</v>
      </c>
      <c r="T70" s="2">
        <v>19.489999999999998</v>
      </c>
      <c r="U70" s="2">
        <v>23.6</v>
      </c>
      <c r="V70" s="2">
        <v>20.52</v>
      </c>
      <c r="W70" s="2">
        <v>20.52</v>
      </c>
      <c r="X70" s="2">
        <v>19.489999999999998</v>
      </c>
    </row>
    <row r="71" spans="1:24" x14ac:dyDescent="0.5">
      <c r="A71" s="113" t="s">
        <v>194</v>
      </c>
      <c r="B71" s="113" t="s">
        <v>513</v>
      </c>
      <c r="C71" s="2">
        <v>18.2</v>
      </c>
      <c r="D71" s="2">
        <v>17.29</v>
      </c>
      <c r="E71" s="2">
        <v>17.29</v>
      </c>
      <c r="F71" s="2">
        <v>20.93</v>
      </c>
      <c r="G71" s="2">
        <v>17.29</v>
      </c>
      <c r="H71" s="2">
        <v>20.93</v>
      </c>
      <c r="I71" s="2">
        <v>17.29</v>
      </c>
      <c r="J71" s="2">
        <v>17.29</v>
      </c>
      <c r="K71" s="2">
        <v>18.2</v>
      </c>
      <c r="L71" s="2">
        <v>18.2</v>
      </c>
      <c r="M71" s="2">
        <v>18.2</v>
      </c>
      <c r="N71" s="2">
        <v>18.2</v>
      </c>
      <c r="O71" s="2">
        <v>18.2</v>
      </c>
      <c r="P71" s="2">
        <v>18.2</v>
      </c>
      <c r="Q71" s="2">
        <v>18.2</v>
      </c>
      <c r="R71" s="2">
        <v>18.2</v>
      </c>
      <c r="S71" s="2">
        <v>18.2</v>
      </c>
      <c r="T71" s="2">
        <v>17.29</v>
      </c>
      <c r="U71" s="2">
        <v>20.93</v>
      </c>
      <c r="V71" s="2">
        <v>18.2</v>
      </c>
      <c r="W71" s="2">
        <v>18.2</v>
      </c>
      <c r="X71" s="2">
        <v>17.29</v>
      </c>
    </row>
    <row r="72" spans="1:24" x14ac:dyDescent="0.5">
      <c r="A72" s="113" t="s">
        <v>195</v>
      </c>
      <c r="B72" s="113" t="s">
        <v>514</v>
      </c>
      <c r="C72" s="2">
        <v>18.2</v>
      </c>
      <c r="D72" s="2">
        <v>17.29</v>
      </c>
      <c r="E72" s="2">
        <v>17.29</v>
      </c>
      <c r="F72" s="2">
        <v>20.93</v>
      </c>
      <c r="G72" s="2">
        <v>17.29</v>
      </c>
      <c r="H72" s="2">
        <v>20.93</v>
      </c>
      <c r="I72" s="2">
        <v>17.29</v>
      </c>
      <c r="J72" s="2">
        <v>17.29</v>
      </c>
      <c r="K72" s="2">
        <v>18.2</v>
      </c>
      <c r="L72" s="2">
        <v>18.2</v>
      </c>
      <c r="M72" s="2">
        <v>18.2</v>
      </c>
      <c r="N72" s="2">
        <v>18.2</v>
      </c>
      <c r="O72" s="2">
        <v>18.2</v>
      </c>
      <c r="P72" s="2">
        <v>18.2</v>
      </c>
      <c r="Q72" s="2">
        <v>18.2</v>
      </c>
      <c r="R72" s="2">
        <v>18.2</v>
      </c>
      <c r="S72" s="2">
        <v>18.2</v>
      </c>
      <c r="T72" s="2">
        <v>17.29</v>
      </c>
      <c r="U72" s="2">
        <v>20.93</v>
      </c>
      <c r="V72" s="2">
        <v>18.2</v>
      </c>
      <c r="W72" s="2">
        <v>18.2</v>
      </c>
      <c r="X72" s="2">
        <v>17.29</v>
      </c>
    </row>
    <row r="73" spans="1:24" x14ac:dyDescent="0.5">
      <c r="A73" s="113" t="s">
        <v>196</v>
      </c>
      <c r="B73" s="113" t="s">
        <v>515</v>
      </c>
      <c r="C73" s="2">
        <v>18.2</v>
      </c>
      <c r="D73" s="2">
        <v>17.29</v>
      </c>
      <c r="E73" s="2">
        <v>17.29</v>
      </c>
      <c r="F73" s="2">
        <v>20.93</v>
      </c>
      <c r="G73" s="2">
        <v>17.29</v>
      </c>
      <c r="H73" s="2">
        <v>20.93</v>
      </c>
      <c r="I73" s="2">
        <v>17.29</v>
      </c>
      <c r="J73" s="2">
        <v>17.29</v>
      </c>
      <c r="K73" s="2">
        <v>18.2</v>
      </c>
      <c r="L73" s="2">
        <v>18.2</v>
      </c>
      <c r="M73" s="2">
        <v>18.2</v>
      </c>
      <c r="N73" s="2">
        <v>18.2</v>
      </c>
      <c r="O73" s="2">
        <v>18.2</v>
      </c>
      <c r="P73" s="2">
        <v>18.2</v>
      </c>
      <c r="Q73" s="2">
        <v>18.2</v>
      </c>
      <c r="R73" s="2">
        <v>18.2</v>
      </c>
      <c r="S73" s="2">
        <v>18.2</v>
      </c>
      <c r="T73" s="2">
        <v>17.29</v>
      </c>
      <c r="U73" s="2">
        <v>20.93</v>
      </c>
      <c r="V73" s="2">
        <v>18.2</v>
      </c>
      <c r="W73" s="2">
        <v>18.2</v>
      </c>
      <c r="X73" s="2">
        <v>17.29</v>
      </c>
    </row>
    <row r="74" spans="1:24" x14ac:dyDescent="0.5">
      <c r="A74" s="113" t="s">
        <v>197</v>
      </c>
      <c r="B74" s="113" t="s">
        <v>516</v>
      </c>
      <c r="C74" s="2">
        <v>18.2</v>
      </c>
      <c r="D74" s="2">
        <v>17.29</v>
      </c>
      <c r="E74" s="2">
        <v>17.29</v>
      </c>
      <c r="F74" s="2">
        <v>20.93</v>
      </c>
      <c r="G74" s="2">
        <v>17.29</v>
      </c>
      <c r="H74" s="2">
        <v>20.93</v>
      </c>
      <c r="I74" s="2">
        <v>17.29</v>
      </c>
      <c r="J74" s="2">
        <v>17.29</v>
      </c>
      <c r="K74" s="2">
        <v>18.2</v>
      </c>
      <c r="L74" s="2">
        <v>18.2</v>
      </c>
      <c r="M74" s="2">
        <v>18.2</v>
      </c>
      <c r="N74" s="2">
        <v>18.2</v>
      </c>
      <c r="O74" s="2">
        <v>18.2</v>
      </c>
      <c r="P74" s="2">
        <v>18.2</v>
      </c>
      <c r="Q74" s="2">
        <v>18.2</v>
      </c>
      <c r="R74" s="2">
        <v>18.2</v>
      </c>
      <c r="S74" s="2">
        <v>18.2</v>
      </c>
      <c r="T74" s="2">
        <v>17.29</v>
      </c>
      <c r="U74" s="2">
        <v>20.93</v>
      </c>
      <c r="V74" s="2">
        <v>18.2</v>
      </c>
      <c r="W74" s="2">
        <v>18.2</v>
      </c>
      <c r="X74" s="2">
        <v>17.29</v>
      </c>
    </row>
    <row r="75" spans="1:24" x14ac:dyDescent="0.5">
      <c r="A75" s="113" t="s">
        <v>198</v>
      </c>
      <c r="B75" s="113" t="s">
        <v>517</v>
      </c>
      <c r="C75" s="2">
        <v>18.2</v>
      </c>
      <c r="D75" s="2">
        <v>17.29</v>
      </c>
      <c r="E75" s="2">
        <v>17.29</v>
      </c>
      <c r="F75" s="2">
        <v>20.93</v>
      </c>
      <c r="G75" s="2">
        <v>17.29</v>
      </c>
      <c r="H75" s="2">
        <v>20.93</v>
      </c>
      <c r="I75" s="2">
        <v>17.29</v>
      </c>
      <c r="J75" s="2">
        <v>17.29</v>
      </c>
      <c r="K75" s="2">
        <v>18.2</v>
      </c>
      <c r="L75" s="2">
        <v>18.2</v>
      </c>
      <c r="M75" s="2">
        <v>18.2</v>
      </c>
      <c r="N75" s="2">
        <v>18.2</v>
      </c>
      <c r="O75" s="2">
        <v>18.2</v>
      </c>
      <c r="P75" s="2">
        <v>18.2</v>
      </c>
      <c r="Q75" s="2">
        <v>18.2</v>
      </c>
      <c r="R75" s="2">
        <v>18.2</v>
      </c>
      <c r="S75" s="2">
        <v>18.2</v>
      </c>
      <c r="T75" s="2">
        <v>17.29</v>
      </c>
      <c r="U75" s="2">
        <v>20.93</v>
      </c>
      <c r="V75" s="2">
        <v>18.2</v>
      </c>
      <c r="W75" s="2">
        <v>18.2</v>
      </c>
      <c r="X75" s="2">
        <v>17.29</v>
      </c>
    </row>
    <row r="76" spans="1:24" x14ac:dyDescent="0.5">
      <c r="A76" s="113" t="s">
        <v>199</v>
      </c>
      <c r="B76" s="113" t="s">
        <v>518</v>
      </c>
      <c r="C76" s="2">
        <v>18.2</v>
      </c>
      <c r="D76" s="2">
        <v>17.29</v>
      </c>
      <c r="E76" s="2">
        <v>17.29</v>
      </c>
      <c r="F76" s="2">
        <v>20.93</v>
      </c>
      <c r="G76" s="2">
        <v>17.29</v>
      </c>
      <c r="H76" s="2">
        <v>20.93</v>
      </c>
      <c r="I76" s="2">
        <v>17.29</v>
      </c>
      <c r="J76" s="2">
        <v>17.29</v>
      </c>
      <c r="K76" s="2">
        <v>18.2</v>
      </c>
      <c r="L76" s="2">
        <v>18.2</v>
      </c>
      <c r="M76" s="2">
        <v>18.2</v>
      </c>
      <c r="N76" s="2">
        <v>18.2</v>
      </c>
      <c r="O76" s="2">
        <v>18.2</v>
      </c>
      <c r="P76" s="2">
        <v>18.2</v>
      </c>
      <c r="Q76" s="2">
        <v>18.2</v>
      </c>
      <c r="R76" s="2">
        <v>18.2</v>
      </c>
      <c r="S76" s="2">
        <v>18.2</v>
      </c>
      <c r="T76" s="2">
        <v>17.29</v>
      </c>
      <c r="U76" s="2">
        <v>20.93</v>
      </c>
      <c r="V76" s="2">
        <v>18.2</v>
      </c>
      <c r="W76" s="2">
        <v>18.2</v>
      </c>
      <c r="X76" s="2">
        <v>17.29</v>
      </c>
    </row>
    <row r="77" spans="1:24" x14ac:dyDescent="0.5">
      <c r="A77" s="113" t="s">
        <v>328</v>
      </c>
      <c r="B77" s="113" t="s">
        <v>519</v>
      </c>
      <c r="C77" s="2">
        <v>18.2</v>
      </c>
      <c r="D77" s="2">
        <v>17.29</v>
      </c>
      <c r="E77" s="2">
        <v>17.29</v>
      </c>
      <c r="F77" s="2">
        <v>20.93</v>
      </c>
      <c r="G77" s="2">
        <v>17.29</v>
      </c>
      <c r="H77" s="2">
        <v>20.93</v>
      </c>
      <c r="I77" s="2">
        <v>17.29</v>
      </c>
      <c r="J77" s="2">
        <v>17.29</v>
      </c>
      <c r="K77" s="2">
        <v>18.2</v>
      </c>
      <c r="L77" s="2">
        <v>18.2</v>
      </c>
      <c r="M77" s="2">
        <v>18.2</v>
      </c>
      <c r="N77" s="2">
        <v>18.2</v>
      </c>
      <c r="O77" s="2">
        <v>18.2</v>
      </c>
      <c r="P77" s="2">
        <v>18.2</v>
      </c>
      <c r="Q77" s="2">
        <v>18.2</v>
      </c>
      <c r="R77" s="2">
        <v>18.2</v>
      </c>
      <c r="S77" s="2">
        <v>18.2</v>
      </c>
      <c r="T77" s="2">
        <v>17.29</v>
      </c>
      <c r="U77" s="2">
        <v>20.93</v>
      </c>
      <c r="V77" s="2">
        <v>18.2</v>
      </c>
      <c r="W77" s="2">
        <v>18.2</v>
      </c>
      <c r="X77" s="2">
        <v>17.29</v>
      </c>
    </row>
    <row r="78" spans="1:24" x14ac:dyDescent="0.5">
      <c r="A78" s="113" t="s">
        <v>329</v>
      </c>
      <c r="B78" s="113" t="s">
        <v>520</v>
      </c>
      <c r="C78" s="2">
        <v>18.2</v>
      </c>
      <c r="D78" s="2">
        <v>17.29</v>
      </c>
      <c r="E78" s="2">
        <v>17.29</v>
      </c>
      <c r="F78" s="2">
        <v>20.93</v>
      </c>
      <c r="G78" s="2">
        <v>17.29</v>
      </c>
      <c r="H78" s="2">
        <v>20.93</v>
      </c>
      <c r="I78" s="2">
        <v>17.29</v>
      </c>
      <c r="J78" s="2">
        <v>17.29</v>
      </c>
      <c r="K78" s="2">
        <v>18.2</v>
      </c>
      <c r="L78" s="2">
        <v>18.2</v>
      </c>
      <c r="M78" s="2">
        <v>18.2</v>
      </c>
      <c r="N78" s="2">
        <v>18.2</v>
      </c>
      <c r="O78" s="2">
        <v>18.2</v>
      </c>
      <c r="P78" s="2">
        <v>18.2</v>
      </c>
      <c r="Q78" s="2">
        <v>18.2</v>
      </c>
      <c r="R78" s="2">
        <v>18.2</v>
      </c>
      <c r="S78" s="2">
        <v>18.2</v>
      </c>
      <c r="T78" s="2">
        <v>17.29</v>
      </c>
      <c r="U78" s="2">
        <v>20.93</v>
      </c>
      <c r="V78" s="2">
        <v>18.2</v>
      </c>
      <c r="W78" s="2">
        <v>18.2</v>
      </c>
      <c r="X78" s="2">
        <v>17.29</v>
      </c>
    </row>
    <row r="79" spans="1:24" x14ac:dyDescent="0.5">
      <c r="A79" s="113" t="s">
        <v>330</v>
      </c>
      <c r="B79" s="113" t="s">
        <v>521</v>
      </c>
      <c r="C79" s="2">
        <v>18.2</v>
      </c>
      <c r="D79" s="2">
        <v>17.29</v>
      </c>
      <c r="E79" s="2">
        <v>17.29</v>
      </c>
      <c r="F79" s="2">
        <v>20.93</v>
      </c>
      <c r="G79" s="2">
        <v>17.29</v>
      </c>
      <c r="H79" s="2">
        <v>20.93</v>
      </c>
      <c r="I79" s="2">
        <v>17.29</v>
      </c>
      <c r="J79" s="2">
        <v>17.29</v>
      </c>
      <c r="K79" s="2">
        <v>18.2</v>
      </c>
      <c r="L79" s="2">
        <v>18.2</v>
      </c>
      <c r="M79" s="2">
        <v>18.2</v>
      </c>
      <c r="N79" s="2">
        <v>18.2</v>
      </c>
      <c r="O79" s="2">
        <v>18.2</v>
      </c>
      <c r="P79" s="2">
        <v>18.2</v>
      </c>
      <c r="Q79" s="2">
        <v>18.2</v>
      </c>
      <c r="R79" s="2">
        <v>18.2</v>
      </c>
      <c r="S79" s="2">
        <v>18.2</v>
      </c>
      <c r="T79" s="2">
        <v>17.29</v>
      </c>
      <c r="U79" s="2">
        <v>20.93</v>
      </c>
      <c r="V79" s="2">
        <v>18.2</v>
      </c>
      <c r="W79" s="2">
        <v>18.2</v>
      </c>
      <c r="X79" s="2">
        <v>17.29</v>
      </c>
    </row>
    <row r="80" spans="1:24" x14ac:dyDescent="0.5">
      <c r="A80" s="113" t="s">
        <v>200</v>
      </c>
      <c r="B80" s="113" t="s">
        <v>522</v>
      </c>
      <c r="C80" s="2">
        <v>17.96</v>
      </c>
      <c r="D80" s="2">
        <v>17.059999999999999</v>
      </c>
      <c r="E80" s="2">
        <v>17.059999999999999</v>
      </c>
      <c r="F80" s="2">
        <v>20.65</v>
      </c>
      <c r="G80" s="2">
        <v>17.059999999999999</v>
      </c>
      <c r="H80" s="2">
        <v>20.65</v>
      </c>
      <c r="I80" s="2">
        <v>17.059999999999999</v>
      </c>
      <c r="J80" s="2">
        <v>17.059999999999999</v>
      </c>
      <c r="K80" s="2">
        <v>17.96</v>
      </c>
      <c r="L80" s="2">
        <v>17.96</v>
      </c>
      <c r="M80" s="2">
        <v>17.96</v>
      </c>
      <c r="N80" s="2">
        <v>17.96</v>
      </c>
      <c r="O80" s="2">
        <v>17.96</v>
      </c>
      <c r="P80" s="2">
        <v>17.96</v>
      </c>
      <c r="Q80" s="2">
        <v>17.96</v>
      </c>
      <c r="R80" s="2">
        <v>17.96</v>
      </c>
      <c r="S80" s="2">
        <v>17.96</v>
      </c>
      <c r="T80" s="2">
        <v>17.059999999999999</v>
      </c>
      <c r="U80" s="2">
        <v>20.65</v>
      </c>
      <c r="V80" s="2">
        <v>17.96</v>
      </c>
      <c r="W80" s="2">
        <v>17.96</v>
      </c>
      <c r="X80" s="2">
        <v>17.059999999999999</v>
      </c>
    </row>
    <row r="81" spans="1:24" x14ac:dyDescent="0.5">
      <c r="A81" s="138" t="s">
        <v>331</v>
      </c>
      <c r="B81" s="113" t="s">
        <v>344</v>
      </c>
      <c r="C81" s="2">
        <v>18.440000000000001</v>
      </c>
      <c r="D81" s="2">
        <v>17.52</v>
      </c>
      <c r="E81" s="2">
        <v>17.52</v>
      </c>
      <c r="F81" s="2">
        <v>21.21</v>
      </c>
      <c r="G81" s="2">
        <v>17.52</v>
      </c>
      <c r="H81" s="2">
        <v>21.21</v>
      </c>
      <c r="I81" s="2">
        <v>17.52</v>
      </c>
      <c r="J81" s="2">
        <v>17.52</v>
      </c>
      <c r="K81" s="2">
        <v>18.440000000000001</v>
      </c>
      <c r="L81" s="2">
        <v>18.440000000000001</v>
      </c>
      <c r="M81" s="2">
        <v>18.440000000000001</v>
      </c>
      <c r="N81" s="2">
        <v>18.440000000000001</v>
      </c>
      <c r="O81" s="2">
        <v>18.440000000000001</v>
      </c>
      <c r="P81" s="2">
        <v>18.440000000000001</v>
      </c>
      <c r="Q81" s="2">
        <v>18.440000000000001</v>
      </c>
      <c r="R81" s="2">
        <v>18.440000000000001</v>
      </c>
      <c r="S81" s="2">
        <v>18.440000000000001</v>
      </c>
      <c r="T81" s="2">
        <v>17.52</v>
      </c>
      <c r="U81" s="2">
        <v>21.21</v>
      </c>
      <c r="V81" s="2">
        <v>18.440000000000001</v>
      </c>
      <c r="W81" s="2">
        <v>18.440000000000001</v>
      </c>
      <c r="X81" s="2">
        <v>17.52</v>
      </c>
    </row>
    <row r="82" spans="1:24" x14ac:dyDescent="0.5">
      <c r="A82" s="113" t="s">
        <v>205</v>
      </c>
      <c r="B82" s="113" t="s">
        <v>523</v>
      </c>
      <c r="C82" s="2">
        <v>17.96</v>
      </c>
      <c r="D82" s="2">
        <v>17.059999999999999</v>
      </c>
      <c r="E82" s="2">
        <v>17.059999999999999</v>
      </c>
      <c r="F82" s="2">
        <v>20.65</v>
      </c>
      <c r="G82" s="2">
        <v>17.059999999999999</v>
      </c>
      <c r="H82" s="2">
        <v>20.65</v>
      </c>
      <c r="I82" s="2">
        <v>17.059999999999999</v>
      </c>
      <c r="J82" s="2">
        <v>17.059999999999999</v>
      </c>
      <c r="K82" s="2">
        <v>17.96</v>
      </c>
      <c r="L82" s="2">
        <v>17.96</v>
      </c>
      <c r="M82" s="2">
        <v>17.96</v>
      </c>
      <c r="N82" s="2">
        <v>17.96</v>
      </c>
      <c r="O82" s="2">
        <v>17.96</v>
      </c>
      <c r="P82" s="2">
        <v>17.96</v>
      </c>
      <c r="Q82" s="2">
        <v>17.96</v>
      </c>
      <c r="R82" s="2">
        <v>17.96</v>
      </c>
      <c r="S82" s="2">
        <v>17.96</v>
      </c>
      <c r="T82" s="2">
        <v>17.059999999999999</v>
      </c>
      <c r="U82" s="2">
        <v>20.65</v>
      </c>
      <c r="V82" s="2">
        <v>17.96</v>
      </c>
      <c r="W82" s="2">
        <v>17.96</v>
      </c>
      <c r="X82" s="2">
        <v>17.059999999999999</v>
      </c>
    </row>
    <row r="83" spans="1:24" x14ac:dyDescent="0.5">
      <c r="A83" s="113" t="s">
        <v>206</v>
      </c>
      <c r="B83" s="113" t="s">
        <v>524</v>
      </c>
      <c r="C83" s="2">
        <v>24.88</v>
      </c>
      <c r="D83" s="2">
        <v>23.64</v>
      </c>
      <c r="E83" s="2">
        <v>23.64</v>
      </c>
      <c r="F83" s="2">
        <v>28.61</v>
      </c>
      <c r="G83" s="2">
        <v>23.64</v>
      </c>
      <c r="H83" s="2">
        <v>28.61</v>
      </c>
      <c r="I83" s="2">
        <v>23.64</v>
      </c>
      <c r="J83" s="2">
        <v>23.64</v>
      </c>
      <c r="K83" s="2">
        <v>24.88</v>
      </c>
      <c r="L83" s="2">
        <v>24.88</v>
      </c>
      <c r="M83" s="2">
        <v>24.88</v>
      </c>
      <c r="N83" s="2">
        <v>24.88</v>
      </c>
      <c r="O83" s="2">
        <v>24.88</v>
      </c>
      <c r="P83" s="2">
        <v>24.88</v>
      </c>
      <c r="Q83" s="2">
        <v>24.88</v>
      </c>
      <c r="R83" s="2">
        <v>24.88</v>
      </c>
      <c r="S83" s="2">
        <v>24.88</v>
      </c>
      <c r="T83" s="2">
        <v>23.64</v>
      </c>
      <c r="U83" s="2">
        <v>28.61</v>
      </c>
      <c r="V83" s="2">
        <v>24.88</v>
      </c>
      <c r="W83" s="2">
        <v>24.88</v>
      </c>
      <c r="X83" s="2">
        <v>23.64</v>
      </c>
    </row>
    <row r="84" spans="1:24" x14ac:dyDescent="0.5">
      <c r="A84" s="113" t="s">
        <v>207</v>
      </c>
      <c r="B84" s="113" t="s">
        <v>525</v>
      </c>
      <c r="C84" s="2">
        <v>24.88</v>
      </c>
      <c r="D84" s="2">
        <v>23.64</v>
      </c>
      <c r="E84" s="2">
        <v>23.64</v>
      </c>
      <c r="F84" s="2">
        <v>28.61</v>
      </c>
      <c r="G84" s="2">
        <v>23.64</v>
      </c>
      <c r="H84" s="2">
        <v>28.61</v>
      </c>
      <c r="I84" s="2">
        <v>23.64</v>
      </c>
      <c r="J84" s="2">
        <v>23.64</v>
      </c>
      <c r="K84" s="2">
        <v>24.88</v>
      </c>
      <c r="L84" s="2">
        <v>24.88</v>
      </c>
      <c r="M84" s="2">
        <v>24.88</v>
      </c>
      <c r="N84" s="2">
        <v>24.88</v>
      </c>
      <c r="O84" s="2">
        <v>24.88</v>
      </c>
      <c r="P84" s="2">
        <v>24.88</v>
      </c>
      <c r="Q84" s="2">
        <v>24.88</v>
      </c>
      <c r="R84" s="2">
        <v>24.88</v>
      </c>
      <c r="S84" s="2">
        <v>24.88</v>
      </c>
      <c r="T84" s="2">
        <v>23.64</v>
      </c>
      <c r="U84" s="2">
        <v>28.61</v>
      </c>
      <c r="V84" s="2">
        <v>24.88</v>
      </c>
      <c r="W84" s="2">
        <v>24.88</v>
      </c>
      <c r="X84" s="2">
        <v>23.64</v>
      </c>
    </row>
    <row r="85" spans="1:24" x14ac:dyDescent="0.5">
      <c r="A85" s="113" t="s">
        <v>208</v>
      </c>
      <c r="B85" s="113" t="s">
        <v>526</v>
      </c>
      <c r="C85" s="2">
        <v>24.88</v>
      </c>
      <c r="D85" s="2">
        <v>23.64</v>
      </c>
      <c r="E85" s="2">
        <v>23.64</v>
      </c>
      <c r="F85" s="2">
        <v>28.61</v>
      </c>
      <c r="G85" s="2">
        <v>23.64</v>
      </c>
      <c r="H85" s="2">
        <v>28.61</v>
      </c>
      <c r="I85" s="2">
        <v>23.64</v>
      </c>
      <c r="J85" s="2">
        <v>23.64</v>
      </c>
      <c r="K85" s="2">
        <v>24.88</v>
      </c>
      <c r="L85" s="2">
        <v>24.88</v>
      </c>
      <c r="M85" s="2">
        <v>24.88</v>
      </c>
      <c r="N85" s="2">
        <v>24.88</v>
      </c>
      <c r="O85" s="2">
        <v>24.88</v>
      </c>
      <c r="P85" s="2">
        <v>24.88</v>
      </c>
      <c r="Q85" s="2">
        <v>24.88</v>
      </c>
      <c r="R85" s="2">
        <v>24.88</v>
      </c>
      <c r="S85" s="2">
        <v>24.88</v>
      </c>
      <c r="T85" s="2">
        <v>23.64</v>
      </c>
      <c r="U85" s="2">
        <v>28.61</v>
      </c>
      <c r="V85" s="2">
        <v>24.88</v>
      </c>
      <c r="W85" s="2">
        <v>24.88</v>
      </c>
      <c r="X85" s="2">
        <v>23.64</v>
      </c>
    </row>
    <row r="86" spans="1:24" x14ac:dyDescent="0.5">
      <c r="A86" s="113" t="s">
        <v>209</v>
      </c>
      <c r="B86" s="113" t="s">
        <v>527</v>
      </c>
      <c r="C86" s="2">
        <v>24.88</v>
      </c>
      <c r="D86" s="2">
        <v>23.64</v>
      </c>
      <c r="E86" s="2">
        <v>23.64</v>
      </c>
      <c r="F86" s="2">
        <v>28.61</v>
      </c>
      <c r="G86" s="2">
        <v>23.64</v>
      </c>
      <c r="H86" s="2">
        <v>28.61</v>
      </c>
      <c r="I86" s="2">
        <v>23.64</v>
      </c>
      <c r="J86" s="2">
        <v>23.64</v>
      </c>
      <c r="K86" s="2">
        <v>24.88</v>
      </c>
      <c r="L86" s="2">
        <v>24.88</v>
      </c>
      <c r="M86" s="2">
        <v>24.88</v>
      </c>
      <c r="N86" s="2">
        <v>24.88</v>
      </c>
      <c r="O86" s="2">
        <v>24.88</v>
      </c>
      <c r="P86" s="2">
        <v>24.88</v>
      </c>
      <c r="Q86" s="2">
        <v>24.88</v>
      </c>
      <c r="R86" s="2">
        <v>24.88</v>
      </c>
      <c r="S86" s="2">
        <v>24.88</v>
      </c>
      <c r="T86" s="2">
        <v>23.64</v>
      </c>
      <c r="U86" s="2">
        <v>28.61</v>
      </c>
      <c r="V86" s="2">
        <v>24.88</v>
      </c>
      <c r="W86" s="2">
        <v>24.88</v>
      </c>
      <c r="X86" s="2">
        <v>23.64</v>
      </c>
    </row>
    <row r="87" spans="1:24" x14ac:dyDescent="0.5">
      <c r="A87" s="113" t="s">
        <v>332</v>
      </c>
      <c r="B87" s="113" t="s">
        <v>528</v>
      </c>
      <c r="C87" s="2">
        <v>30.77</v>
      </c>
      <c r="D87" s="2">
        <v>29.23</v>
      </c>
      <c r="E87" s="2">
        <v>29.23</v>
      </c>
      <c r="F87" s="2">
        <v>35.39</v>
      </c>
      <c r="G87" s="2">
        <v>29.23</v>
      </c>
      <c r="H87" s="2">
        <v>35.39</v>
      </c>
      <c r="I87" s="2">
        <v>29.23</v>
      </c>
      <c r="J87" s="2">
        <v>29.23</v>
      </c>
      <c r="K87" s="2">
        <v>30.77</v>
      </c>
      <c r="L87" s="2">
        <v>30.77</v>
      </c>
      <c r="M87" s="2">
        <v>30.77</v>
      </c>
      <c r="N87" s="2">
        <v>30.77</v>
      </c>
      <c r="O87" s="2">
        <v>30.77</v>
      </c>
      <c r="P87" s="2">
        <v>30.77</v>
      </c>
      <c r="Q87" s="2">
        <v>30.77</v>
      </c>
      <c r="R87" s="2">
        <v>30.77</v>
      </c>
      <c r="S87" s="2">
        <v>30.77</v>
      </c>
      <c r="T87" s="2">
        <v>29.23</v>
      </c>
      <c r="U87" s="2">
        <v>35.39</v>
      </c>
      <c r="V87" s="2">
        <v>30.77</v>
      </c>
      <c r="W87" s="2">
        <v>30.77</v>
      </c>
      <c r="X87" s="2">
        <v>29.23</v>
      </c>
    </row>
    <row r="88" spans="1:24" x14ac:dyDescent="0.5">
      <c r="A88" s="113" t="s">
        <v>333</v>
      </c>
      <c r="B88" s="113" t="s">
        <v>529</v>
      </c>
      <c r="C88" s="2">
        <v>24.88</v>
      </c>
      <c r="D88" s="2">
        <v>23.64</v>
      </c>
      <c r="E88" s="2">
        <v>23.64</v>
      </c>
      <c r="F88" s="2">
        <v>28.61</v>
      </c>
      <c r="G88" s="2">
        <v>23.64</v>
      </c>
      <c r="H88" s="2">
        <v>28.61</v>
      </c>
      <c r="I88" s="2">
        <v>23.64</v>
      </c>
      <c r="J88" s="2">
        <v>23.64</v>
      </c>
      <c r="K88" s="2">
        <v>24.88</v>
      </c>
      <c r="L88" s="2">
        <v>24.88</v>
      </c>
      <c r="M88" s="2">
        <v>24.88</v>
      </c>
      <c r="N88" s="2">
        <v>24.88</v>
      </c>
      <c r="O88" s="2">
        <v>24.88</v>
      </c>
      <c r="P88" s="2">
        <v>24.88</v>
      </c>
      <c r="Q88" s="2">
        <v>24.88</v>
      </c>
      <c r="R88" s="2">
        <v>24.88</v>
      </c>
      <c r="S88" s="2">
        <v>24.88</v>
      </c>
      <c r="T88" s="2">
        <v>23.64</v>
      </c>
      <c r="U88" s="2">
        <v>28.61</v>
      </c>
      <c r="V88" s="2">
        <v>24.88</v>
      </c>
      <c r="W88" s="2">
        <v>24.88</v>
      </c>
      <c r="X88" s="2">
        <v>23.64</v>
      </c>
    </row>
    <row r="89" spans="1:24" x14ac:dyDescent="0.5">
      <c r="A89" s="113" t="s">
        <v>212</v>
      </c>
      <c r="B89" s="113" t="s">
        <v>530</v>
      </c>
      <c r="C89" s="2">
        <v>18.2</v>
      </c>
      <c r="D89" s="2">
        <v>17.29</v>
      </c>
      <c r="E89" s="2">
        <v>17.29</v>
      </c>
      <c r="F89" s="2">
        <v>20.93</v>
      </c>
      <c r="G89" s="2">
        <v>17.29</v>
      </c>
      <c r="H89" s="2">
        <v>20.93</v>
      </c>
      <c r="I89" s="2">
        <v>17.29</v>
      </c>
      <c r="J89" s="2">
        <v>17.29</v>
      </c>
      <c r="K89" s="2">
        <v>18.2</v>
      </c>
      <c r="L89" s="2">
        <v>18.2</v>
      </c>
      <c r="M89" s="2">
        <v>18.2</v>
      </c>
      <c r="N89" s="2">
        <v>18.2</v>
      </c>
      <c r="O89" s="2">
        <v>18.2</v>
      </c>
      <c r="P89" s="2">
        <v>18.2</v>
      </c>
      <c r="Q89" s="2">
        <v>18.2</v>
      </c>
      <c r="R89" s="2">
        <v>18.2</v>
      </c>
      <c r="S89" s="2">
        <v>18.2</v>
      </c>
      <c r="T89" s="2">
        <v>17.29</v>
      </c>
      <c r="U89" s="2">
        <v>20.93</v>
      </c>
      <c r="V89" s="2">
        <v>18.2</v>
      </c>
      <c r="W89" s="2">
        <v>18.2</v>
      </c>
      <c r="X89" s="2">
        <v>17.29</v>
      </c>
    </row>
    <row r="90" spans="1:24" x14ac:dyDescent="0.5">
      <c r="A90" s="113" t="s">
        <v>213</v>
      </c>
      <c r="B90" s="113" t="s">
        <v>531</v>
      </c>
      <c r="C90" s="2">
        <v>18.2</v>
      </c>
      <c r="D90" s="2">
        <v>17.29</v>
      </c>
      <c r="E90" s="2">
        <v>17.29</v>
      </c>
      <c r="F90" s="2">
        <v>20.93</v>
      </c>
      <c r="G90" s="2">
        <v>17.29</v>
      </c>
      <c r="H90" s="2">
        <v>20.93</v>
      </c>
      <c r="I90" s="2">
        <v>17.29</v>
      </c>
      <c r="J90" s="2">
        <v>17.29</v>
      </c>
      <c r="K90" s="2">
        <v>18.2</v>
      </c>
      <c r="L90" s="2">
        <v>18.2</v>
      </c>
      <c r="M90" s="2">
        <v>18.2</v>
      </c>
      <c r="N90" s="2">
        <v>18.2</v>
      </c>
      <c r="O90" s="2">
        <v>18.2</v>
      </c>
      <c r="P90" s="2">
        <v>18.2</v>
      </c>
      <c r="Q90" s="2">
        <v>18.2</v>
      </c>
      <c r="R90" s="2">
        <v>18.2</v>
      </c>
      <c r="S90" s="2">
        <v>18.2</v>
      </c>
      <c r="T90" s="2">
        <v>17.29</v>
      </c>
      <c r="U90" s="2">
        <v>20.93</v>
      </c>
      <c r="V90" s="2">
        <v>18.2</v>
      </c>
      <c r="W90" s="2">
        <v>18.2</v>
      </c>
      <c r="X90" s="2">
        <v>17.29</v>
      </c>
    </row>
    <row r="91" spans="1:24" x14ac:dyDescent="0.5">
      <c r="A91" s="113" t="s">
        <v>214</v>
      </c>
      <c r="B91" s="113" t="s">
        <v>532</v>
      </c>
      <c r="C91" s="2">
        <v>18.2</v>
      </c>
      <c r="D91" s="2">
        <v>17.29</v>
      </c>
      <c r="E91" s="2">
        <v>17.29</v>
      </c>
      <c r="F91" s="2">
        <v>20.93</v>
      </c>
      <c r="G91" s="2">
        <v>17.29</v>
      </c>
      <c r="H91" s="2">
        <v>20.93</v>
      </c>
      <c r="I91" s="2">
        <v>17.29</v>
      </c>
      <c r="J91" s="2">
        <v>17.29</v>
      </c>
      <c r="K91" s="2">
        <v>18.2</v>
      </c>
      <c r="L91" s="2">
        <v>18.2</v>
      </c>
      <c r="M91" s="2">
        <v>18.2</v>
      </c>
      <c r="N91" s="2">
        <v>18.2</v>
      </c>
      <c r="O91" s="2">
        <v>18.2</v>
      </c>
      <c r="P91" s="2">
        <v>18.2</v>
      </c>
      <c r="Q91" s="2">
        <v>18.2</v>
      </c>
      <c r="R91" s="2">
        <v>18.2</v>
      </c>
      <c r="S91" s="2">
        <v>18.2</v>
      </c>
      <c r="T91" s="2">
        <v>17.29</v>
      </c>
      <c r="U91" s="2">
        <v>20.93</v>
      </c>
      <c r="V91" s="2">
        <v>18.2</v>
      </c>
      <c r="W91" s="2">
        <v>18.2</v>
      </c>
      <c r="X91" s="2">
        <v>17.29</v>
      </c>
    </row>
    <row r="92" spans="1:24" x14ac:dyDescent="0.5">
      <c r="A92" s="113" t="s">
        <v>215</v>
      </c>
      <c r="B92" s="113" t="s">
        <v>533</v>
      </c>
      <c r="C92" s="2">
        <v>18.2</v>
      </c>
      <c r="D92" s="2">
        <v>17.29</v>
      </c>
      <c r="E92" s="2">
        <v>17.29</v>
      </c>
      <c r="F92" s="2">
        <v>20.93</v>
      </c>
      <c r="G92" s="2">
        <v>17.29</v>
      </c>
      <c r="H92" s="2">
        <v>20.93</v>
      </c>
      <c r="I92" s="2">
        <v>17.29</v>
      </c>
      <c r="J92" s="2">
        <v>17.29</v>
      </c>
      <c r="K92" s="2">
        <v>18.2</v>
      </c>
      <c r="L92" s="2">
        <v>18.2</v>
      </c>
      <c r="M92" s="2">
        <v>18.2</v>
      </c>
      <c r="N92" s="2">
        <v>18.2</v>
      </c>
      <c r="O92" s="2">
        <v>18.2</v>
      </c>
      <c r="P92" s="2">
        <v>18.2</v>
      </c>
      <c r="Q92" s="2">
        <v>18.2</v>
      </c>
      <c r="R92" s="2">
        <v>18.2</v>
      </c>
      <c r="S92" s="2">
        <v>18.2</v>
      </c>
      <c r="T92" s="2">
        <v>17.29</v>
      </c>
      <c r="U92" s="2">
        <v>20.93</v>
      </c>
      <c r="V92" s="2">
        <v>18.2</v>
      </c>
      <c r="W92" s="2">
        <v>18.2</v>
      </c>
      <c r="X92" s="2">
        <v>17.29</v>
      </c>
    </row>
    <row r="93" spans="1:24" x14ac:dyDescent="0.5">
      <c r="A93" s="113" t="s">
        <v>216</v>
      </c>
      <c r="B93" s="113" t="s">
        <v>534</v>
      </c>
      <c r="C93" s="2">
        <v>18.2</v>
      </c>
      <c r="D93" s="2">
        <v>17.29</v>
      </c>
      <c r="E93" s="2">
        <v>17.29</v>
      </c>
      <c r="F93" s="2">
        <v>20.93</v>
      </c>
      <c r="G93" s="2">
        <v>17.29</v>
      </c>
      <c r="H93" s="2">
        <v>20.93</v>
      </c>
      <c r="I93" s="2">
        <v>17.29</v>
      </c>
      <c r="J93" s="2">
        <v>17.29</v>
      </c>
      <c r="K93" s="2">
        <v>18.2</v>
      </c>
      <c r="L93" s="2">
        <v>18.2</v>
      </c>
      <c r="M93" s="2">
        <v>18.2</v>
      </c>
      <c r="N93" s="2">
        <v>18.2</v>
      </c>
      <c r="O93" s="2">
        <v>18.2</v>
      </c>
      <c r="P93" s="2">
        <v>18.2</v>
      </c>
      <c r="Q93" s="2">
        <v>18.2</v>
      </c>
      <c r="R93" s="2">
        <v>18.2</v>
      </c>
      <c r="S93" s="2">
        <v>18.2</v>
      </c>
      <c r="T93" s="2">
        <v>17.29</v>
      </c>
      <c r="U93" s="2">
        <v>20.93</v>
      </c>
      <c r="V93" s="2">
        <v>18.2</v>
      </c>
      <c r="W93" s="2">
        <v>18.2</v>
      </c>
      <c r="X93" s="2">
        <v>17.29</v>
      </c>
    </row>
    <row r="94" spans="1:24" x14ac:dyDescent="0.5">
      <c r="A94" s="113" t="s">
        <v>217</v>
      </c>
      <c r="B94" s="113" t="s">
        <v>535</v>
      </c>
      <c r="C94" s="2">
        <v>18.2</v>
      </c>
      <c r="D94" s="2">
        <v>17.29</v>
      </c>
      <c r="E94" s="2">
        <v>17.29</v>
      </c>
      <c r="F94" s="2">
        <v>20.93</v>
      </c>
      <c r="G94" s="2">
        <v>17.29</v>
      </c>
      <c r="H94" s="2">
        <v>20.93</v>
      </c>
      <c r="I94" s="2">
        <v>17.29</v>
      </c>
      <c r="J94" s="2">
        <v>17.29</v>
      </c>
      <c r="K94" s="2">
        <v>18.2</v>
      </c>
      <c r="L94" s="2">
        <v>18.2</v>
      </c>
      <c r="M94" s="2">
        <v>18.2</v>
      </c>
      <c r="N94" s="2">
        <v>18.2</v>
      </c>
      <c r="O94" s="2">
        <v>18.2</v>
      </c>
      <c r="P94" s="2">
        <v>18.2</v>
      </c>
      <c r="Q94" s="2">
        <v>18.2</v>
      </c>
      <c r="R94" s="2">
        <v>18.2</v>
      </c>
      <c r="S94" s="2">
        <v>18.2</v>
      </c>
      <c r="T94" s="2">
        <v>17.29</v>
      </c>
      <c r="U94" s="2">
        <v>20.93</v>
      </c>
      <c r="V94" s="2">
        <v>18.2</v>
      </c>
      <c r="W94" s="2">
        <v>18.2</v>
      </c>
      <c r="X94" s="2">
        <v>17.29</v>
      </c>
    </row>
    <row r="95" spans="1:24" x14ac:dyDescent="0.5">
      <c r="A95" s="113" t="s">
        <v>218</v>
      </c>
      <c r="B95" s="113" t="s">
        <v>536</v>
      </c>
      <c r="C95" s="2">
        <v>18.2</v>
      </c>
      <c r="D95" s="2">
        <v>17.29</v>
      </c>
      <c r="E95" s="2">
        <v>17.29</v>
      </c>
      <c r="F95" s="2">
        <v>20.93</v>
      </c>
      <c r="G95" s="2">
        <v>17.29</v>
      </c>
      <c r="H95" s="2">
        <v>20.93</v>
      </c>
      <c r="I95" s="2">
        <v>17.29</v>
      </c>
      <c r="J95" s="2">
        <v>17.29</v>
      </c>
      <c r="K95" s="2">
        <v>18.2</v>
      </c>
      <c r="L95" s="2">
        <v>18.2</v>
      </c>
      <c r="M95" s="2">
        <v>18.2</v>
      </c>
      <c r="N95" s="2">
        <v>18.2</v>
      </c>
      <c r="O95" s="2">
        <v>18.2</v>
      </c>
      <c r="P95" s="2">
        <v>18.2</v>
      </c>
      <c r="Q95" s="2">
        <v>18.2</v>
      </c>
      <c r="R95" s="2">
        <v>18.2</v>
      </c>
      <c r="S95" s="2">
        <v>18.2</v>
      </c>
      <c r="T95" s="2">
        <v>17.29</v>
      </c>
      <c r="U95" s="2">
        <v>20.93</v>
      </c>
      <c r="V95" s="2">
        <v>18.2</v>
      </c>
      <c r="W95" s="2">
        <v>18.2</v>
      </c>
      <c r="X95" s="2">
        <v>17.29</v>
      </c>
    </row>
    <row r="96" spans="1:24" x14ac:dyDescent="0.5">
      <c r="A96" s="113" t="s">
        <v>219</v>
      </c>
      <c r="B96" s="113" t="s">
        <v>537</v>
      </c>
      <c r="C96" s="2">
        <v>18.2</v>
      </c>
      <c r="D96" s="2">
        <v>17.29</v>
      </c>
      <c r="E96" s="2">
        <v>17.29</v>
      </c>
      <c r="F96" s="2">
        <v>20.93</v>
      </c>
      <c r="G96" s="2">
        <v>17.29</v>
      </c>
      <c r="H96" s="2">
        <v>20.93</v>
      </c>
      <c r="I96" s="2">
        <v>17.29</v>
      </c>
      <c r="J96" s="2">
        <v>17.29</v>
      </c>
      <c r="K96" s="2">
        <v>18.2</v>
      </c>
      <c r="L96" s="2">
        <v>18.2</v>
      </c>
      <c r="M96" s="2">
        <v>18.2</v>
      </c>
      <c r="N96" s="2">
        <v>18.2</v>
      </c>
      <c r="O96" s="2">
        <v>18.2</v>
      </c>
      <c r="P96" s="2">
        <v>18.2</v>
      </c>
      <c r="Q96" s="2">
        <v>18.2</v>
      </c>
      <c r="R96" s="2">
        <v>18.2</v>
      </c>
      <c r="S96" s="2">
        <v>18.2</v>
      </c>
      <c r="T96" s="2">
        <v>17.29</v>
      </c>
      <c r="U96" s="2">
        <v>20.93</v>
      </c>
      <c r="V96" s="2">
        <v>18.2</v>
      </c>
      <c r="W96" s="2">
        <v>18.2</v>
      </c>
      <c r="X96" s="2">
        <v>17.29</v>
      </c>
    </row>
    <row r="97" spans="1:24" x14ac:dyDescent="0.5">
      <c r="A97" s="113" t="s">
        <v>220</v>
      </c>
      <c r="B97" s="113" t="s">
        <v>538</v>
      </c>
      <c r="C97" s="2">
        <v>18.2</v>
      </c>
      <c r="D97" s="2">
        <v>17.29</v>
      </c>
      <c r="E97" s="2">
        <v>17.29</v>
      </c>
      <c r="F97" s="2">
        <v>20.93</v>
      </c>
      <c r="G97" s="2">
        <v>17.29</v>
      </c>
      <c r="H97" s="2">
        <v>20.93</v>
      </c>
      <c r="I97" s="2">
        <v>17.29</v>
      </c>
      <c r="J97" s="2">
        <v>17.29</v>
      </c>
      <c r="K97" s="2">
        <v>18.2</v>
      </c>
      <c r="L97" s="2">
        <v>18.2</v>
      </c>
      <c r="M97" s="2">
        <v>18.2</v>
      </c>
      <c r="N97" s="2">
        <v>18.2</v>
      </c>
      <c r="O97" s="2">
        <v>18.2</v>
      </c>
      <c r="P97" s="2">
        <v>18.2</v>
      </c>
      <c r="Q97" s="2">
        <v>18.2</v>
      </c>
      <c r="R97" s="2">
        <v>18.2</v>
      </c>
      <c r="S97" s="2">
        <v>18.2</v>
      </c>
      <c r="T97" s="2">
        <v>17.29</v>
      </c>
      <c r="U97" s="2">
        <v>20.93</v>
      </c>
      <c r="V97" s="2">
        <v>18.2</v>
      </c>
      <c r="W97" s="2">
        <v>18.2</v>
      </c>
      <c r="X97" s="2">
        <v>17.29</v>
      </c>
    </row>
    <row r="98" spans="1:24" x14ac:dyDescent="0.5">
      <c r="A98" s="113" t="s">
        <v>221</v>
      </c>
      <c r="B98" s="113" t="s">
        <v>539</v>
      </c>
      <c r="C98" s="2">
        <v>18.2</v>
      </c>
      <c r="D98" s="2">
        <v>17.29</v>
      </c>
      <c r="E98" s="2">
        <v>17.29</v>
      </c>
      <c r="F98" s="2">
        <v>20.93</v>
      </c>
      <c r="G98" s="2">
        <v>17.29</v>
      </c>
      <c r="H98" s="2">
        <v>20.93</v>
      </c>
      <c r="I98" s="2">
        <v>17.29</v>
      </c>
      <c r="J98" s="2">
        <v>17.29</v>
      </c>
      <c r="K98" s="2">
        <v>18.2</v>
      </c>
      <c r="L98" s="2">
        <v>18.2</v>
      </c>
      <c r="M98" s="2">
        <v>18.2</v>
      </c>
      <c r="N98" s="2">
        <v>18.2</v>
      </c>
      <c r="O98" s="2">
        <v>18.2</v>
      </c>
      <c r="P98" s="2">
        <v>18.2</v>
      </c>
      <c r="Q98" s="2">
        <v>18.2</v>
      </c>
      <c r="R98" s="2">
        <v>18.2</v>
      </c>
      <c r="S98" s="2">
        <v>18.2</v>
      </c>
      <c r="T98" s="2">
        <v>17.29</v>
      </c>
      <c r="U98" s="2">
        <v>20.93</v>
      </c>
      <c r="V98" s="2">
        <v>18.2</v>
      </c>
      <c r="W98" s="2">
        <v>18.2</v>
      </c>
      <c r="X98" s="2">
        <v>17.29</v>
      </c>
    </row>
    <row r="99" spans="1:24" x14ac:dyDescent="0.5">
      <c r="A99" s="113" t="s">
        <v>222</v>
      </c>
      <c r="B99" s="113" t="s">
        <v>540</v>
      </c>
      <c r="C99" s="2">
        <v>18.2</v>
      </c>
      <c r="D99" s="2">
        <v>17.29</v>
      </c>
      <c r="E99" s="2">
        <v>17.29</v>
      </c>
      <c r="F99" s="2">
        <v>20.93</v>
      </c>
      <c r="G99" s="2">
        <v>17.29</v>
      </c>
      <c r="H99" s="2">
        <v>20.93</v>
      </c>
      <c r="I99" s="2">
        <v>17.29</v>
      </c>
      <c r="J99" s="2">
        <v>17.29</v>
      </c>
      <c r="K99" s="2">
        <v>18.2</v>
      </c>
      <c r="L99" s="2">
        <v>18.2</v>
      </c>
      <c r="M99" s="2">
        <v>18.2</v>
      </c>
      <c r="N99" s="2">
        <v>18.2</v>
      </c>
      <c r="O99" s="2">
        <v>18.2</v>
      </c>
      <c r="P99" s="2">
        <v>18.2</v>
      </c>
      <c r="Q99" s="2">
        <v>18.2</v>
      </c>
      <c r="R99" s="2">
        <v>18.2</v>
      </c>
      <c r="S99" s="2">
        <v>18.2</v>
      </c>
      <c r="T99" s="2">
        <v>17.29</v>
      </c>
      <c r="U99" s="2">
        <v>20.93</v>
      </c>
      <c r="V99" s="2">
        <v>18.2</v>
      </c>
      <c r="W99" s="2">
        <v>18.2</v>
      </c>
      <c r="X99" s="2">
        <v>17.29</v>
      </c>
    </row>
    <row r="100" spans="1:24" x14ac:dyDescent="0.5">
      <c r="A100" s="113" t="s">
        <v>223</v>
      </c>
      <c r="B100" s="113" t="s">
        <v>541</v>
      </c>
      <c r="C100" s="2">
        <v>18.2</v>
      </c>
      <c r="D100" s="2">
        <v>17.29</v>
      </c>
      <c r="E100" s="2">
        <v>17.29</v>
      </c>
      <c r="F100" s="2">
        <v>20.93</v>
      </c>
      <c r="G100" s="2">
        <v>17.29</v>
      </c>
      <c r="H100" s="2">
        <v>20.93</v>
      </c>
      <c r="I100" s="2">
        <v>17.29</v>
      </c>
      <c r="J100" s="2">
        <v>17.29</v>
      </c>
      <c r="K100" s="2">
        <v>18.2</v>
      </c>
      <c r="L100" s="2">
        <v>18.2</v>
      </c>
      <c r="M100" s="2">
        <v>18.2</v>
      </c>
      <c r="N100" s="2">
        <v>18.2</v>
      </c>
      <c r="O100" s="2">
        <v>18.2</v>
      </c>
      <c r="P100" s="2">
        <v>18.2</v>
      </c>
      <c r="Q100" s="2">
        <v>18.2</v>
      </c>
      <c r="R100" s="2">
        <v>18.2</v>
      </c>
      <c r="S100" s="2">
        <v>18.2</v>
      </c>
      <c r="T100" s="2">
        <v>17.29</v>
      </c>
      <c r="U100" s="2">
        <v>20.93</v>
      </c>
      <c r="V100" s="2">
        <v>18.2</v>
      </c>
      <c r="W100" s="2">
        <v>18.2</v>
      </c>
      <c r="X100" s="2">
        <v>17.29</v>
      </c>
    </row>
    <row r="101" spans="1:24" x14ac:dyDescent="0.5">
      <c r="A101" s="113" t="s">
        <v>224</v>
      </c>
      <c r="B101" s="113" t="s">
        <v>542</v>
      </c>
      <c r="C101" s="2">
        <v>57.85</v>
      </c>
      <c r="D101" s="2">
        <v>54.96</v>
      </c>
      <c r="E101" s="2">
        <v>54.96</v>
      </c>
      <c r="F101" s="2">
        <v>66.53</v>
      </c>
      <c r="G101" s="2">
        <v>54.96</v>
      </c>
      <c r="H101" s="2">
        <v>66.53</v>
      </c>
      <c r="I101" s="2">
        <v>54.96</v>
      </c>
      <c r="J101" s="2">
        <v>54.96</v>
      </c>
      <c r="K101" s="2">
        <v>57.85</v>
      </c>
      <c r="L101" s="2">
        <v>57.85</v>
      </c>
      <c r="M101" s="2">
        <v>57.85</v>
      </c>
      <c r="N101" s="2">
        <v>57.85</v>
      </c>
      <c r="O101" s="2">
        <v>57.85</v>
      </c>
      <c r="P101" s="2">
        <v>57.85</v>
      </c>
      <c r="Q101" s="2">
        <v>57.85</v>
      </c>
      <c r="R101" s="2">
        <v>57.85</v>
      </c>
      <c r="S101" s="2">
        <v>57.85</v>
      </c>
      <c r="T101" s="2">
        <v>54.96</v>
      </c>
      <c r="U101" s="2">
        <v>66.53</v>
      </c>
      <c r="V101" s="2">
        <v>57.85</v>
      </c>
      <c r="W101" s="2">
        <v>57.85</v>
      </c>
      <c r="X101" s="2">
        <v>54.96</v>
      </c>
    </row>
    <row r="102" spans="1:24" x14ac:dyDescent="0.5">
      <c r="A102" s="113" t="s">
        <v>225</v>
      </c>
      <c r="B102" s="113" t="s">
        <v>543</v>
      </c>
      <c r="C102" s="2">
        <v>57.85</v>
      </c>
      <c r="D102" s="2">
        <v>54.96</v>
      </c>
      <c r="E102" s="2">
        <v>54.96</v>
      </c>
      <c r="F102" s="2">
        <v>66.53</v>
      </c>
      <c r="G102" s="2">
        <v>54.96</v>
      </c>
      <c r="H102" s="2">
        <v>66.53</v>
      </c>
      <c r="I102" s="2">
        <v>54.96</v>
      </c>
      <c r="J102" s="2">
        <v>54.96</v>
      </c>
      <c r="K102" s="2">
        <v>57.85</v>
      </c>
      <c r="L102" s="2">
        <v>57.85</v>
      </c>
      <c r="M102" s="2">
        <v>57.85</v>
      </c>
      <c r="N102" s="2">
        <v>57.85</v>
      </c>
      <c r="O102" s="2">
        <v>57.85</v>
      </c>
      <c r="P102" s="2">
        <v>57.85</v>
      </c>
      <c r="Q102" s="2">
        <v>57.85</v>
      </c>
      <c r="R102" s="2">
        <v>57.85</v>
      </c>
      <c r="S102" s="2">
        <v>57.85</v>
      </c>
      <c r="T102" s="2">
        <v>54.96</v>
      </c>
      <c r="U102" s="2">
        <v>66.53</v>
      </c>
      <c r="V102" s="2">
        <v>57.85</v>
      </c>
      <c r="W102" s="2">
        <v>57.85</v>
      </c>
      <c r="X102" s="2">
        <v>54.96</v>
      </c>
    </row>
    <row r="103" spans="1:24" x14ac:dyDescent="0.5">
      <c r="A103" s="113" t="s">
        <v>226</v>
      </c>
      <c r="B103" s="113" t="s">
        <v>544</v>
      </c>
      <c r="C103" s="2">
        <v>57.85</v>
      </c>
      <c r="D103" s="2">
        <v>54.96</v>
      </c>
      <c r="E103" s="2">
        <v>54.96</v>
      </c>
      <c r="F103" s="2">
        <v>66.53</v>
      </c>
      <c r="G103" s="2">
        <v>54.96</v>
      </c>
      <c r="H103" s="2">
        <v>66.53</v>
      </c>
      <c r="I103" s="2">
        <v>54.96</v>
      </c>
      <c r="J103" s="2">
        <v>54.96</v>
      </c>
      <c r="K103" s="2">
        <v>57.85</v>
      </c>
      <c r="L103" s="2">
        <v>57.85</v>
      </c>
      <c r="M103" s="2">
        <v>57.85</v>
      </c>
      <c r="N103" s="2">
        <v>57.85</v>
      </c>
      <c r="O103" s="2">
        <v>57.85</v>
      </c>
      <c r="P103" s="2">
        <v>57.85</v>
      </c>
      <c r="Q103" s="2">
        <v>57.85</v>
      </c>
      <c r="R103" s="2">
        <v>57.85</v>
      </c>
      <c r="S103" s="2">
        <v>57.85</v>
      </c>
      <c r="T103" s="2">
        <v>54.96</v>
      </c>
      <c r="U103" s="2">
        <v>66.53</v>
      </c>
      <c r="V103" s="2">
        <v>57.85</v>
      </c>
      <c r="W103" s="2">
        <v>57.85</v>
      </c>
      <c r="X103" s="2">
        <v>54.96</v>
      </c>
    </row>
    <row r="104" spans="1:24" x14ac:dyDescent="0.5">
      <c r="A104" s="113" t="s">
        <v>227</v>
      </c>
      <c r="B104" s="113" t="s">
        <v>545</v>
      </c>
      <c r="C104" s="2">
        <v>40.619999999999997</v>
      </c>
      <c r="D104" s="2">
        <v>38.590000000000003</v>
      </c>
      <c r="E104" s="2">
        <v>38.590000000000003</v>
      </c>
      <c r="F104" s="2">
        <v>46.71</v>
      </c>
      <c r="G104" s="2">
        <v>38.590000000000003</v>
      </c>
      <c r="H104" s="2">
        <v>46.71</v>
      </c>
      <c r="I104" s="2">
        <v>38.590000000000003</v>
      </c>
      <c r="J104" s="2">
        <v>38.590000000000003</v>
      </c>
      <c r="K104" s="2">
        <v>40.619999999999997</v>
      </c>
      <c r="L104" s="2">
        <v>40.619999999999997</v>
      </c>
      <c r="M104" s="2">
        <v>40.619999999999997</v>
      </c>
      <c r="N104" s="2">
        <v>40.619999999999997</v>
      </c>
      <c r="O104" s="2">
        <v>40.619999999999997</v>
      </c>
      <c r="P104" s="2">
        <v>40.619999999999997</v>
      </c>
      <c r="Q104" s="2">
        <v>40.619999999999997</v>
      </c>
      <c r="R104" s="2">
        <v>40.619999999999997</v>
      </c>
      <c r="S104" s="2">
        <v>40.619999999999997</v>
      </c>
      <c r="T104" s="2">
        <v>38.590000000000003</v>
      </c>
      <c r="U104" s="2">
        <v>46.71</v>
      </c>
      <c r="V104" s="2">
        <v>40.619999999999997</v>
      </c>
      <c r="W104" s="2">
        <v>40.619999999999997</v>
      </c>
      <c r="X104" s="2">
        <v>38.590000000000003</v>
      </c>
    </row>
    <row r="105" spans="1:24" x14ac:dyDescent="0.5">
      <c r="A105" s="113" t="s">
        <v>228</v>
      </c>
      <c r="B105" s="113" t="s">
        <v>546</v>
      </c>
      <c r="C105" s="2">
        <v>40.619999999999997</v>
      </c>
      <c r="D105" s="2">
        <v>38.590000000000003</v>
      </c>
      <c r="E105" s="2">
        <v>38.590000000000003</v>
      </c>
      <c r="F105" s="2">
        <v>46.71</v>
      </c>
      <c r="G105" s="2">
        <v>38.590000000000003</v>
      </c>
      <c r="H105" s="2">
        <v>46.71</v>
      </c>
      <c r="I105" s="2">
        <v>38.590000000000003</v>
      </c>
      <c r="J105" s="2">
        <v>38.590000000000003</v>
      </c>
      <c r="K105" s="2">
        <v>40.619999999999997</v>
      </c>
      <c r="L105" s="2">
        <v>40.619999999999997</v>
      </c>
      <c r="M105" s="2">
        <v>40.619999999999997</v>
      </c>
      <c r="N105" s="2">
        <v>40.619999999999997</v>
      </c>
      <c r="O105" s="2">
        <v>40.619999999999997</v>
      </c>
      <c r="P105" s="2">
        <v>40.619999999999997</v>
      </c>
      <c r="Q105" s="2">
        <v>40.619999999999997</v>
      </c>
      <c r="R105" s="2">
        <v>40.619999999999997</v>
      </c>
      <c r="S105" s="2">
        <v>40.619999999999997</v>
      </c>
      <c r="T105" s="2">
        <v>38.590000000000003</v>
      </c>
      <c r="U105" s="2">
        <v>46.71</v>
      </c>
      <c r="V105" s="2">
        <v>40.619999999999997</v>
      </c>
      <c r="W105" s="2">
        <v>40.619999999999997</v>
      </c>
      <c r="X105" s="2">
        <v>38.590000000000003</v>
      </c>
    </row>
    <row r="106" spans="1:24" x14ac:dyDescent="0.5">
      <c r="A106" s="113" t="s">
        <v>229</v>
      </c>
      <c r="B106" s="113" t="s">
        <v>547</v>
      </c>
      <c r="C106" s="2">
        <v>40.619999999999997</v>
      </c>
      <c r="D106" s="2">
        <v>38.590000000000003</v>
      </c>
      <c r="E106" s="2">
        <v>38.590000000000003</v>
      </c>
      <c r="F106" s="2">
        <v>46.71</v>
      </c>
      <c r="G106" s="2">
        <v>38.590000000000003</v>
      </c>
      <c r="H106" s="2">
        <v>46.71</v>
      </c>
      <c r="I106" s="2">
        <v>38.590000000000003</v>
      </c>
      <c r="J106" s="2">
        <v>38.590000000000003</v>
      </c>
      <c r="K106" s="2">
        <v>40.619999999999997</v>
      </c>
      <c r="L106" s="2">
        <v>40.619999999999997</v>
      </c>
      <c r="M106" s="2">
        <v>40.619999999999997</v>
      </c>
      <c r="N106" s="2">
        <v>40.619999999999997</v>
      </c>
      <c r="O106" s="2">
        <v>40.619999999999997</v>
      </c>
      <c r="P106" s="2">
        <v>40.619999999999997</v>
      </c>
      <c r="Q106" s="2">
        <v>40.619999999999997</v>
      </c>
      <c r="R106" s="2">
        <v>40.619999999999997</v>
      </c>
      <c r="S106" s="2">
        <v>40.619999999999997</v>
      </c>
      <c r="T106" s="2">
        <v>38.590000000000003</v>
      </c>
      <c r="U106" s="2">
        <v>46.71</v>
      </c>
      <c r="V106" s="2">
        <v>40.619999999999997</v>
      </c>
      <c r="W106" s="2">
        <v>40.619999999999997</v>
      </c>
      <c r="X106" s="2">
        <v>38.590000000000003</v>
      </c>
    </row>
    <row r="107" spans="1:24" x14ac:dyDescent="0.5">
      <c r="A107" s="113" t="s">
        <v>230</v>
      </c>
      <c r="B107" s="113" t="s">
        <v>548</v>
      </c>
      <c r="C107" s="2">
        <v>58.7</v>
      </c>
      <c r="D107" s="2">
        <v>55.77</v>
      </c>
      <c r="E107" s="2">
        <v>55.77</v>
      </c>
      <c r="F107" s="2">
        <v>67.510000000000005</v>
      </c>
      <c r="G107" s="2">
        <v>55.77</v>
      </c>
      <c r="H107" s="2">
        <v>67.510000000000005</v>
      </c>
      <c r="I107" s="2">
        <v>55.77</v>
      </c>
      <c r="J107" s="2">
        <v>55.77</v>
      </c>
      <c r="K107" s="2">
        <v>58.7</v>
      </c>
      <c r="L107" s="2">
        <v>58.7</v>
      </c>
      <c r="M107" s="2">
        <v>58.7</v>
      </c>
      <c r="N107" s="2">
        <v>58.7</v>
      </c>
      <c r="O107" s="2">
        <v>58.7</v>
      </c>
      <c r="P107" s="2">
        <v>58.7</v>
      </c>
      <c r="Q107" s="2">
        <v>58.7</v>
      </c>
      <c r="R107" s="2">
        <v>58.7</v>
      </c>
      <c r="S107" s="2">
        <v>58.7</v>
      </c>
      <c r="T107" s="2">
        <v>55.77</v>
      </c>
      <c r="U107" s="2">
        <v>67.510000000000005</v>
      </c>
      <c r="V107" s="2">
        <v>58.7</v>
      </c>
      <c r="W107" s="2">
        <v>58.7</v>
      </c>
      <c r="X107" s="2">
        <v>55.77</v>
      </c>
    </row>
    <row r="108" spans="1:24" x14ac:dyDescent="0.5">
      <c r="A108" s="113" t="s">
        <v>231</v>
      </c>
      <c r="B108" s="113" t="s">
        <v>549</v>
      </c>
      <c r="C108" s="2">
        <v>58.7</v>
      </c>
      <c r="D108" s="2">
        <v>55.77</v>
      </c>
      <c r="E108" s="2">
        <v>55.77</v>
      </c>
      <c r="F108" s="2">
        <v>67.510000000000005</v>
      </c>
      <c r="G108" s="2">
        <v>55.77</v>
      </c>
      <c r="H108" s="2">
        <v>67.510000000000005</v>
      </c>
      <c r="I108" s="2">
        <v>55.77</v>
      </c>
      <c r="J108" s="2">
        <v>55.77</v>
      </c>
      <c r="K108" s="2">
        <v>58.7</v>
      </c>
      <c r="L108" s="2">
        <v>58.7</v>
      </c>
      <c r="M108" s="2">
        <v>58.7</v>
      </c>
      <c r="N108" s="2">
        <v>58.7</v>
      </c>
      <c r="O108" s="2">
        <v>58.7</v>
      </c>
      <c r="P108" s="2">
        <v>58.7</v>
      </c>
      <c r="Q108" s="2">
        <v>58.7</v>
      </c>
      <c r="R108" s="2">
        <v>58.7</v>
      </c>
      <c r="S108" s="2">
        <v>58.7</v>
      </c>
      <c r="T108" s="2">
        <v>55.77</v>
      </c>
      <c r="U108" s="2">
        <v>67.510000000000005</v>
      </c>
      <c r="V108" s="2">
        <v>58.7</v>
      </c>
      <c r="W108" s="2">
        <v>58.7</v>
      </c>
      <c r="X108" s="2">
        <v>55.77</v>
      </c>
    </row>
    <row r="109" spans="1:24" x14ac:dyDescent="0.5">
      <c r="A109" s="113" t="s">
        <v>232</v>
      </c>
      <c r="B109" s="113" t="s">
        <v>550</v>
      </c>
      <c r="C109" s="2">
        <v>58.7</v>
      </c>
      <c r="D109" s="2">
        <v>55.77</v>
      </c>
      <c r="E109" s="2">
        <v>55.77</v>
      </c>
      <c r="F109" s="2">
        <v>67.510000000000005</v>
      </c>
      <c r="G109" s="2">
        <v>55.77</v>
      </c>
      <c r="H109" s="2">
        <v>67.510000000000005</v>
      </c>
      <c r="I109" s="2">
        <v>55.77</v>
      </c>
      <c r="J109" s="2">
        <v>55.77</v>
      </c>
      <c r="K109" s="2">
        <v>58.7</v>
      </c>
      <c r="L109" s="2">
        <v>58.7</v>
      </c>
      <c r="M109" s="2">
        <v>58.7</v>
      </c>
      <c r="N109" s="2">
        <v>58.7</v>
      </c>
      <c r="O109" s="2">
        <v>58.7</v>
      </c>
      <c r="P109" s="2">
        <v>58.7</v>
      </c>
      <c r="Q109" s="2">
        <v>58.7</v>
      </c>
      <c r="R109" s="2">
        <v>58.7</v>
      </c>
      <c r="S109" s="2">
        <v>58.7</v>
      </c>
      <c r="T109" s="2">
        <v>55.77</v>
      </c>
      <c r="U109" s="2">
        <v>67.510000000000005</v>
      </c>
      <c r="V109" s="2">
        <v>58.7</v>
      </c>
      <c r="W109" s="2">
        <v>58.7</v>
      </c>
      <c r="X109" s="2">
        <v>55.77</v>
      </c>
    </row>
    <row r="110" spans="1:24" x14ac:dyDescent="0.5">
      <c r="A110" s="113" t="s">
        <v>233</v>
      </c>
      <c r="B110" s="113" t="s">
        <v>551</v>
      </c>
      <c r="C110" s="2">
        <v>27.36</v>
      </c>
      <c r="D110" s="2">
        <v>25.99</v>
      </c>
      <c r="E110" s="2">
        <v>25.99</v>
      </c>
      <c r="F110" s="2">
        <v>31.46</v>
      </c>
      <c r="G110" s="2">
        <v>25.99</v>
      </c>
      <c r="H110" s="2">
        <v>31.46</v>
      </c>
      <c r="I110" s="2">
        <v>25.99</v>
      </c>
      <c r="J110" s="2">
        <v>25.99</v>
      </c>
      <c r="K110" s="2">
        <v>27.36</v>
      </c>
      <c r="L110" s="2">
        <v>27.36</v>
      </c>
      <c r="M110" s="2">
        <v>27.36</v>
      </c>
      <c r="N110" s="2">
        <v>27.36</v>
      </c>
      <c r="O110" s="2">
        <v>27.36</v>
      </c>
      <c r="P110" s="2">
        <v>27.36</v>
      </c>
      <c r="Q110" s="2">
        <v>27.36</v>
      </c>
      <c r="R110" s="2">
        <v>27.36</v>
      </c>
      <c r="S110" s="2">
        <v>27.36</v>
      </c>
      <c r="T110" s="2">
        <v>25.99</v>
      </c>
      <c r="U110" s="2">
        <v>31.46</v>
      </c>
      <c r="V110" s="2">
        <v>27.36</v>
      </c>
      <c r="W110" s="2">
        <v>27.36</v>
      </c>
      <c r="X110" s="2">
        <v>25.99</v>
      </c>
    </row>
    <row r="111" spans="1:24" x14ac:dyDescent="0.5">
      <c r="A111" s="113" t="s">
        <v>234</v>
      </c>
      <c r="B111" s="113" t="s">
        <v>552</v>
      </c>
      <c r="C111" s="2">
        <v>27.36</v>
      </c>
      <c r="D111" s="2">
        <v>25.99</v>
      </c>
      <c r="E111" s="2">
        <v>25.99</v>
      </c>
      <c r="F111" s="2">
        <v>31.46</v>
      </c>
      <c r="G111" s="2">
        <v>25.99</v>
      </c>
      <c r="H111" s="2">
        <v>31.46</v>
      </c>
      <c r="I111" s="2">
        <v>25.99</v>
      </c>
      <c r="J111" s="2">
        <v>25.99</v>
      </c>
      <c r="K111" s="2">
        <v>27.36</v>
      </c>
      <c r="L111" s="2">
        <v>27.36</v>
      </c>
      <c r="M111" s="2">
        <v>27.36</v>
      </c>
      <c r="N111" s="2">
        <v>27.36</v>
      </c>
      <c r="O111" s="2">
        <v>27.36</v>
      </c>
      <c r="P111" s="2">
        <v>27.36</v>
      </c>
      <c r="Q111" s="2">
        <v>27.36</v>
      </c>
      <c r="R111" s="2">
        <v>27.36</v>
      </c>
      <c r="S111" s="2">
        <v>27.36</v>
      </c>
      <c r="T111" s="2">
        <v>25.99</v>
      </c>
      <c r="U111" s="2">
        <v>31.46</v>
      </c>
      <c r="V111" s="2">
        <v>27.36</v>
      </c>
      <c r="W111" s="2">
        <v>27.36</v>
      </c>
      <c r="X111" s="2">
        <v>25.99</v>
      </c>
    </row>
    <row r="112" spans="1:24" x14ac:dyDescent="0.5">
      <c r="A112" s="113" t="s">
        <v>235</v>
      </c>
      <c r="B112" s="113" t="s">
        <v>553</v>
      </c>
      <c r="C112" s="2">
        <v>27.36</v>
      </c>
      <c r="D112" s="2">
        <v>25.99</v>
      </c>
      <c r="E112" s="2">
        <v>25.99</v>
      </c>
      <c r="F112" s="2">
        <v>31.46</v>
      </c>
      <c r="G112" s="2">
        <v>25.99</v>
      </c>
      <c r="H112" s="2">
        <v>31.46</v>
      </c>
      <c r="I112" s="2">
        <v>25.99</v>
      </c>
      <c r="J112" s="2">
        <v>25.99</v>
      </c>
      <c r="K112" s="2">
        <v>27.36</v>
      </c>
      <c r="L112" s="2">
        <v>27.36</v>
      </c>
      <c r="M112" s="2">
        <v>27.36</v>
      </c>
      <c r="N112" s="2">
        <v>27.36</v>
      </c>
      <c r="O112" s="2">
        <v>27.36</v>
      </c>
      <c r="P112" s="2">
        <v>27.36</v>
      </c>
      <c r="Q112" s="2">
        <v>27.36</v>
      </c>
      <c r="R112" s="2">
        <v>27.36</v>
      </c>
      <c r="S112" s="2">
        <v>27.36</v>
      </c>
      <c r="T112" s="2">
        <v>25.99</v>
      </c>
      <c r="U112" s="2">
        <v>31.46</v>
      </c>
      <c r="V112" s="2">
        <v>27.36</v>
      </c>
      <c r="W112" s="2">
        <v>27.36</v>
      </c>
      <c r="X112" s="2">
        <v>25.99</v>
      </c>
    </row>
    <row r="113" spans="1:24" x14ac:dyDescent="0.5">
      <c r="A113" s="113" t="s">
        <v>236</v>
      </c>
      <c r="B113" s="113" t="s">
        <v>554</v>
      </c>
      <c r="C113" s="2">
        <v>27.36</v>
      </c>
      <c r="D113" s="2">
        <v>25.99</v>
      </c>
      <c r="E113" s="2">
        <v>25.99</v>
      </c>
      <c r="F113" s="2">
        <v>31.46</v>
      </c>
      <c r="G113" s="2">
        <v>25.99</v>
      </c>
      <c r="H113" s="2">
        <v>31.46</v>
      </c>
      <c r="I113" s="2">
        <v>25.99</v>
      </c>
      <c r="J113" s="2">
        <v>25.99</v>
      </c>
      <c r="K113" s="2">
        <v>27.36</v>
      </c>
      <c r="L113" s="2">
        <v>27.36</v>
      </c>
      <c r="M113" s="2">
        <v>27.36</v>
      </c>
      <c r="N113" s="2">
        <v>27.36</v>
      </c>
      <c r="O113" s="2">
        <v>27.36</v>
      </c>
      <c r="P113" s="2">
        <v>27.36</v>
      </c>
      <c r="Q113" s="2">
        <v>27.36</v>
      </c>
      <c r="R113" s="2">
        <v>27.36</v>
      </c>
      <c r="S113" s="2">
        <v>27.36</v>
      </c>
      <c r="T113" s="2">
        <v>25.99</v>
      </c>
      <c r="U113" s="2">
        <v>31.46</v>
      </c>
      <c r="V113" s="2">
        <v>27.36</v>
      </c>
      <c r="W113" s="2">
        <v>27.36</v>
      </c>
      <c r="X113" s="2">
        <v>25.99</v>
      </c>
    </row>
    <row r="114" spans="1:24" x14ac:dyDescent="0.5">
      <c r="A114" s="113" t="s">
        <v>237</v>
      </c>
      <c r="B114" s="113" t="s">
        <v>555</v>
      </c>
      <c r="C114" s="2">
        <v>27.36</v>
      </c>
      <c r="D114" s="2">
        <v>25.99</v>
      </c>
      <c r="E114" s="2">
        <v>25.99</v>
      </c>
      <c r="F114" s="2">
        <v>31.46</v>
      </c>
      <c r="G114" s="2">
        <v>25.99</v>
      </c>
      <c r="H114" s="2">
        <v>31.46</v>
      </c>
      <c r="I114" s="2">
        <v>25.99</v>
      </c>
      <c r="J114" s="2">
        <v>25.99</v>
      </c>
      <c r="K114" s="2">
        <v>27.36</v>
      </c>
      <c r="L114" s="2">
        <v>27.36</v>
      </c>
      <c r="M114" s="2">
        <v>27.36</v>
      </c>
      <c r="N114" s="2">
        <v>27.36</v>
      </c>
      <c r="O114" s="2">
        <v>27.36</v>
      </c>
      <c r="P114" s="2">
        <v>27.36</v>
      </c>
      <c r="Q114" s="2">
        <v>27.36</v>
      </c>
      <c r="R114" s="2">
        <v>27.36</v>
      </c>
      <c r="S114" s="2">
        <v>27.36</v>
      </c>
      <c r="T114" s="2">
        <v>25.99</v>
      </c>
      <c r="U114" s="2">
        <v>31.46</v>
      </c>
      <c r="V114" s="2">
        <v>27.36</v>
      </c>
      <c r="W114" s="2">
        <v>27.36</v>
      </c>
      <c r="X114" s="2">
        <v>25.99</v>
      </c>
    </row>
    <row r="115" spans="1:24" x14ac:dyDescent="0.5">
      <c r="A115" s="113" t="s">
        <v>238</v>
      </c>
      <c r="B115" s="113" t="s">
        <v>556</v>
      </c>
      <c r="C115" s="2">
        <v>27.36</v>
      </c>
      <c r="D115" s="2">
        <v>25.99</v>
      </c>
      <c r="E115" s="2">
        <v>25.99</v>
      </c>
      <c r="F115" s="2">
        <v>31.46</v>
      </c>
      <c r="G115" s="2">
        <v>25.99</v>
      </c>
      <c r="H115" s="2">
        <v>31.46</v>
      </c>
      <c r="I115" s="2">
        <v>25.99</v>
      </c>
      <c r="J115" s="2">
        <v>25.99</v>
      </c>
      <c r="K115" s="2">
        <v>27.36</v>
      </c>
      <c r="L115" s="2">
        <v>27.36</v>
      </c>
      <c r="M115" s="2">
        <v>27.36</v>
      </c>
      <c r="N115" s="2">
        <v>27.36</v>
      </c>
      <c r="O115" s="2">
        <v>27.36</v>
      </c>
      <c r="P115" s="2">
        <v>27.36</v>
      </c>
      <c r="Q115" s="2">
        <v>27.36</v>
      </c>
      <c r="R115" s="2">
        <v>27.36</v>
      </c>
      <c r="S115" s="2">
        <v>27.36</v>
      </c>
      <c r="T115" s="2">
        <v>25.99</v>
      </c>
      <c r="U115" s="2">
        <v>31.46</v>
      </c>
      <c r="V115" s="2">
        <v>27.36</v>
      </c>
      <c r="W115" s="2">
        <v>27.36</v>
      </c>
      <c r="X115" s="2">
        <v>25.99</v>
      </c>
    </row>
    <row r="116" spans="1:24" x14ac:dyDescent="0.5">
      <c r="A116" s="113" t="s">
        <v>239</v>
      </c>
      <c r="B116" s="113" t="s">
        <v>557</v>
      </c>
      <c r="C116" s="2">
        <v>21.46</v>
      </c>
      <c r="D116" s="2">
        <v>20.39</v>
      </c>
      <c r="E116" s="2">
        <v>20.39</v>
      </c>
      <c r="F116" s="2">
        <v>24.68</v>
      </c>
      <c r="G116" s="2">
        <v>20.39</v>
      </c>
      <c r="H116" s="2">
        <v>24.68</v>
      </c>
      <c r="I116" s="2">
        <v>20.39</v>
      </c>
      <c r="J116" s="2">
        <v>20.39</v>
      </c>
      <c r="K116" s="2">
        <v>21.46</v>
      </c>
      <c r="L116" s="2">
        <v>21.46</v>
      </c>
      <c r="M116" s="2">
        <v>21.46</v>
      </c>
      <c r="N116" s="2">
        <v>21.46</v>
      </c>
      <c r="O116" s="2">
        <v>21.46</v>
      </c>
      <c r="P116" s="2">
        <v>21.46</v>
      </c>
      <c r="Q116" s="2">
        <v>21.46</v>
      </c>
      <c r="R116" s="2">
        <v>21.46</v>
      </c>
      <c r="S116" s="2">
        <v>21.46</v>
      </c>
      <c r="T116" s="2">
        <v>20.39</v>
      </c>
      <c r="U116" s="2">
        <v>24.68</v>
      </c>
      <c r="V116" s="2">
        <v>21.46</v>
      </c>
      <c r="W116" s="2">
        <v>21.46</v>
      </c>
      <c r="X116" s="2">
        <v>20.39</v>
      </c>
    </row>
    <row r="117" spans="1:24" x14ac:dyDescent="0.5">
      <c r="A117" s="113" t="s">
        <v>240</v>
      </c>
      <c r="B117" s="113" t="s">
        <v>558</v>
      </c>
      <c r="C117" s="2">
        <v>21.46</v>
      </c>
      <c r="D117" s="2">
        <v>20.39</v>
      </c>
      <c r="E117" s="2">
        <v>20.39</v>
      </c>
      <c r="F117" s="2">
        <v>24.68</v>
      </c>
      <c r="G117" s="2">
        <v>20.39</v>
      </c>
      <c r="H117" s="2">
        <v>24.68</v>
      </c>
      <c r="I117" s="2">
        <v>20.39</v>
      </c>
      <c r="J117" s="2">
        <v>20.39</v>
      </c>
      <c r="K117" s="2">
        <v>21.46</v>
      </c>
      <c r="L117" s="2">
        <v>21.46</v>
      </c>
      <c r="M117" s="2">
        <v>21.46</v>
      </c>
      <c r="N117" s="2">
        <v>21.46</v>
      </c>
      <c r="O117" s="2">
        <v>21.46</v>
      </c>
      <c r="P117" s="2">
        <v>21.46</v>
      </c>
      <c r="Q117" s="2">
        <v>21.46</v>
      </c>
      <c r="R117" s="2">
        <v>21.46</v>
      </c>
      <c r="S117" s="2">
        <v>21.46</v>
      </c>
      <c r="T117" s="2">
        <v>20.39</v>
      </c>
      <c r="U117" s="2">
        <v>24.68</v>
      </c>
      <c r="V117" s="2">
        <v>21.46</v>
      </c>
      <c r="W117" s="2">
        <v>21.46</v>
      </c>
      <c r="X117" s="2">
        <v>20.39</v>
      </c>
    </row>
    <row r="118" spans="1:24" x14ac:dyDescent="0.5">
      <c r="A118" s="113" t="s">
        <v>241</v>
      </c>
      <c r="B118" s="113" t="s">
        <v>559</v>
      </c>
      <c r="C118" s="2">
        <v>21.46</v>
      </c>
      <c r="D118" s="2">
        <v>20.39</v>
      </c>
      <c r="E118" s="2">
        <v>20.39</v>
      </c>
      <c r="F118" s="2">
        <v>24.68</v>
      </c>
      <c r="G118" s="2">
        <v>20.39</v>
      </c>
      <c r="H118" s="2">
        <v>24.68</v>
      </c>
      <c r="I118" s="2">
        <v>20.39</v>
      </c>
      <c r="J118" s="2">
        <v>20.39</v>
      </c>
      <c r="K118" s="2">
        <v>21.46</v>
      </c>
      <c r="L118" s="2">
        <v>21.46</v>
      </c>
      <c r="M118" s="2">
        <v>21.46</v>
      </c>
      <c r="N118" s="2">
        <v>21.46</v>
      </c>
      <c r="O118" s="2">
        <v>21.46</v>
      </c>
      <c r="P118" s="2">
        <v>21.46</v>
      </c>
      <c r="Q118" s="2">
        <v>21.46</v>
      </c>
      <c r="R118" s="2">
        <v>21.46</v>
      </c>
      <c r="S118" s="2">
        <v>21.46</v>
      </c>
      <c r="T118" s="2">
        <v>20.39</v>
      </c>
      <c r="U118" s="2">
        <v>24.68</v>
      </c>
      <c r="V118" s="2">
        <v>21.46</v>
      </c>
      <c r="W118" s="2">
        <v>21.46</v>
      </c>
      <c r="X118" s="2">
        <v>20.39</v>
      </c>
    </row>
    <row r="119" spans="1:24" x14ac:dyDescent="0.5">
      <c r="A119" s="113" t="s">
        <v>242</v>
      </c>
      <c r="B119" s="113" t="s">
        <v>560</v>
      </c>
      <c r="C119" s="2">
        <v>32.17</v>
      </c>
      <c r="D119" s="2">
        <v>30.56</v>
      </c>
      <c r="E119" s="2">
        <v>30.56</v>
      </c>
      <c r="F119" s="2">
        <v>37</v>
      </c>
      <c r="G119" s="2">
        <v>30.56</v>
      </c>
      <c r="H119" s="2">
        <v>37</v>
      </c>
      <c r="I119" s="2">
        <v>30.56</v>
      </c>
      <c r="J119" s="2">
        <v>30.56</v>
      </c>
      <c r="K119" s="2">
        <v>32.17</v>
      </c>
      <c r="L119" s="2">
        <v>32.17</v>
      </c>
      <c r="M119" s="2">
        <v>32.17</v>
      </c>
      <c r="N119" s="2">
        <v>32.17</v>
      </c>
      <c r="O119" s="2">
        <v>32.17</v>
      </c>
      <c r="P119" s="2">
        <v>32.17</v>
      </c>
      <c r="Q119" s="2">
        <v>32.17</v>
      </c>
      <c r="R119" s="2">
        <v>32.17</v>
      </c>
      <c r="S119" s="2">
        <v>32.17</v>
      </c>
      <c r="T119" s="2">
        <v>30.56</v>
      </c>
      <c r="U119" s="2">
        <v>37</v>
      </c>
      <c r="V119" s="2">
        <v>32.17</v>
      </c>
      <c r="W119" s="2">
        <v>32.17</v>
      </c>
      <c r="X119" s="2">
        <v>30.56</v>
      </c>
    </row>
    <row r="120" spans="1:24" x14ac:dyDescent="0.5">
      <c r="A120" s="113" t="s">
        <v>243</v>
      </c>
      <c r="B120" s="113" t="s">
        <v>561</v>
      </c>
      <c r="C120" s="2">
        <v>32.17</v>
      </c>
      <c r="D120" s="2">
        <v>30.56</v>
      </c>
      <c r="E120" s="2">
        <v>30.56</v>
      </c>
      <c r="F120" s="2">
        <v>37</v>
      </c>
      <c r="G120" s="2">
        <v>30.56</v>
      </c>
      <c r="H120" s="2">
        <v>37</v>
      </c>
      <c r="I120" s="2">
        <v>30.56</v>
      </c>
      <c r="J120" s="2">
        <v>30.56</v>
      </c>
      <c r="K120" s="2">
        <v>32.17</v>
      </c>
      <c r="L120" s="2">
        <v>32.17</v>
      </c>
      <c r="M120" s="2">
        <v>32.17</v>
      </c>
      <c r="N120" s="2">
        <v>32.17</v>
      </c>
      <c r="O120" s="2">
        <v>32.17</v>
      </c>
      <c r="P120" s="2">
        <v>32.17</v>
      </c>
      <c r="Q120" s="2">
        <v>32.17</v>
      </c>
      <c r="R120" s="2">
        <v>32.17</v>
      </c>
      <c r="S120" s="2">
        <v>32.17</v>
      </c>
      <c r="T120" s="2">
        <v>30.56</v>
      </c>
      <c r="U120" s="2">
        <v>37</v>
      </c>
      <c r="V120" s="2">
        <v>32.17</v>
      </c>
      <c r="W120" s="2">
        <v>32.17</v>
      </c>
      <c r="X120" s="2">
        <v>30.56</v>
      </c>
    </row>
    <row r="121" spans="1:24" x14ac:dyDescent="0.5">
      <c r="A121" s="113" t="s">
        <v>244</v>
      </c>
      <c r="B121" s="113" t="s">
        <v>562</v>
      </c>
      <c r="C121" s="2">
        <v>32.17</v>
      </c>
      <c r="D121" s="2">
        <v>30.56</v>
      </c>
      <c r="E121" s="2">
        <v>30.56</v>
      </c>
      <c r="F121" s="2">
        <v>37</v>
      </c>
      <c r="G121" s="2">
        <v>30.56</v>
      </c>
      <c r="H121" s="2">
        <v>37</v>
      </c>
      <c r="I121" s="2">
        <v>30.56</v>
      </c>
      <c r="J121" s="2">
        <v>30.56</v>
      </c>
      <c r="K121" s="2">
        <v>32.17</v>
      </c>
      <c r="L121" s="2">
        <v>32.17</v>
      </c>
      <c r="M121" s="2">
        <v>32.17</v>
      </c>
      <c r="N121" s="2">
        <v>32.17</v>
      </c>
      <c r="O121" s="2">
        <v>32.17</v>
      </c>
      <c r="P121" s="2">
        <v>32.17</v>
      </c>
      <c r="Q121" s="2">
        <v>32.17</v>
      </c>
      <c r="R121" s="2">
        <v>32.17</v>
      </c>
      <c r="S121" s="2">
        <v>32.17</v>
      </c>
      <c r="T121" s="2">
        <v>30.56</v>
      </c>
      <c r="U121" s="2">
        <v>37</v>
      </c>
      <c r="V121" s="2">
        <v>32.17</v>
      </c>
      <c r="W121" s="2">
        <v>32.17</v>
      </c>
      <c r="X121" s="2">
        <v>30.56</v>
      </c>
    </row>
    <row r="122" spans="1:24" x14ac:dyDescent="0.5">
      <c r="A122" s="113" t="s">
        <v>245</v>
      </c>
      <c r="B122" s="113" t="s">
        <v>563</v>
      </c>
      <c r="C122" s="2">
        <v>57.85</v>
      </c>
      <c r="D122" s="2">
        <v>54.96</v>
      </c>
      <c r="E122" s="2">
        <v>54.96</v>
      </c>
      <c r="F122" s="2">
        <v>66.53</v>
      </c>
      <c r="G122" s="2">
        <v>54.96</v>
      </c>
      <c r="H122" s="2">
        <v>66.53</v>
      </c>
      <c r="I122" s="2">
        <v>54.96</v>
      </c>
      <c r="J122" s="2">
        <v>54.96</v>
      </c>
      <c r="K122" s="2">
        <v>57.85</v>
      </c>
      <c r="L122" s="2">
        <v>57.85</v>
      </c>
      <c r="M122" s="2">
        <v>57.85</v>
      </c>
      <c r="N122" s="2">
        <v>57.85</v>
      </c>
      <c r="O122" s="2">
        <v>57.85</v>
      </c>
      <c r="P122" s="2">
        <v>57.85</v>
      </c>
      <c r="Q122" s="2">
        <v>57.85</v>
      </c>
      <c r="R122" s="2">
        <v>57.85</v>
      </c>
      <c r="S122" s="2">
        <v>57.85</v>
      </c>
      <c r="T122" s="2">
        <v>54.96</v>
      </c>
      <c r="U122" s="2">
        <v>66.53</v>
      </c>
      <c r="V122" s="2">
        <v>57.85</v>
      </c>
      <c r="W122" s="2">
        <v>57.85</v>
      </c>
      <c r="X122" s="2">
        <v>54.96</v>
      </c>
    </row>
    <row r="123" spans="1:24" x14ac:dyDescent="0.5">
      <c r="A123" s="113" t="s">
        <v>246</v>
      </c>
      <c r="B123" s="113" t="s">
        <v>564</v>
      </c>
      <c r="C123" s="2">
        <v>57.85</v>
      </c>
      <c r="D123" s="2">
        <v>54.96</v>
      </c>
      <c r="E123" s="2">
        <v>54.96</v>
      </c>
      <c r="F123" s="2">
        <v>66.53</v>
      </c>
      <c r="G123" s="2">
        <v>54.96</v>
      </c>
      <c r="H123" s="2">
        <v>66.53</v>
      </c>
      <c r="I123" s="2">
        <v>54.96</v>
      </c>
      <c r="J123" s="2">
        <v>54.96</v>
      </c>
      <c r="K123" s="2">
        <v>57.85</v>
      </c>
      <c r="L123" s="2">
        <v>57.85</v>
      </c>
      <c r="M123" s="2">
        <v>57.85</v>
      </c>
      <c r="N123" s="2">
        <v>57.85</v>
      </c>
      <c r="O123" s="2">
        <v>57.85</v>
      </c>
      <c r="P123" s="2">
        <v>57.85</v>
      </c>
      <c r="Q123" s="2">
        <v>57.85</v>
      </c>
      <c r="R123" s="2">
        <v>57.85</v>
      </c>
      <c r="S123" s="2">
        <v>57.85</v>
      </c>
      <c r="T123" s="2">
        <v>54.96</v>
      </c>
      <c r="U123" s="2">
        <v>66.53</v>
      </c>
      <c r="V123" s="2">
        <v>57.85</v>
      </c>
      <c r="W123" s="2">
        <v>57.85</v>
      </c>
      <c r="X123" s="2">
        <v>54.96</v>
      </c>
    </row>
    <row r="124" spans="1:24" x14ac:dyDescent="0.5">
      <c r="A124" s="113" t="s">
        <v>247</v>
      </c>
      <c r="B124" s="113" t="s">
        <v>565</v>
      </c>
      <c r="C124" s="2">
        <v>57.85</v>
      </c>
      <c r="D124" s="2">
        <v>54.96</v>
      </c>
      <c r="E124" s="2">
        <v>54.96</v>
      </c>
      <c r="F124" s="2">
        <v>66.53</v>
      </c>
      <c r="G124" s="2">
        <v>54.96</v>
      </c>
      <c r="H124" s="2">
        <v>66.53</v>
      </c>
      <c r="I124" s="2">
        <v>54.96</v>
      </c>
      <c r="J124" s="2">
        <v>54.96</v>
      </c>
      <c r="K124" s="2">
        <v>57.85</v>
      </c>
      <c r="L124" s="2">
        <v>57.85</v>
      </c>
      <c r="M124" s="2">
        <v>57.85</v>
      </c>
      <c r="N124" s="2">
        <v>57.85</v>
      </c>
      <c r="O124" s="2">
        <v>57.85</v>
      </c>
      <c r="P124" s="2">
        <v>57.85</v>
      </c>
      <c r="Q124" s="2">
        <v>57.85</v>
      </c>
      <c r="R124" s="2">
        <v>57.85</v>
      </c>
      <c r="S124" s="2">
        <v>57.85</v>
      </c>
      <c r="T124" s="2">
        <v>54.96</v>
      </c>
      <c r="U124" s="2">
        <v>66.53</v>
      </c>
      <c r="V124" s="2">
        <v>57.85</v>
      </c>
      <c r="W124" s="2">
        <v>57.85</v>
      </c>
      <c r="X124" s="2">
        <v>54.96</v>
      </c>
    </row>
    <row r="125" spans="1:24" x14ac:dyDescent="0.5">
      <c r="A125" s="113" t="s">
        <v>248</v>
      </c>
      <c r="B125" s="113" t="s">
        <v>566</v>
      </c>
      <c r="C125" s="2">
        <v>40.619999999999997</v>
      </c>
      <c r="D125" s="2">
        <v>38.590000000000003</v>
      </c>
      <c r="E125" s="2">
        <v>38.590000000000003</v>
      </c>
      <c r="F125" s="2">
        <v>46.71</v>
      </c>
      <c r="G125" s="2">
        <v>38.590000000000003</v>
      </c>
      <c r="H125" s="2">
        <v>46.71</v>
      </c>
      <c r="I125" s="2">
        <v>38.590000000000003</v>
      </c>
      <c r="J125" s="2">
        <v>38.590000000000003</v>
      </c>
      <c r="K125" s="2">
        <v>40.619999999999997</v>
      </c>
      <c r="L125" s="2">
        <v>40.619999999999997</v>
      </c>
      <c r="M125" s="2">
        <v>40.619999999999997</v>
      </c>
      <c r="N125" s="2">
        <v>40.619999999999997</v>
      </c>
      <c r="O125" s="2">
        <v>40.619999999999997</v>
      </c>
      <c r="P125" s="2">
        <v>40.619999999999997</v>
      </c>
      <c r="Q125" s="2">
        <v>40.619999999999997</v>
      </c>
      <c r="R125" s="2">
        <v>40.619999999999997</v>
      </c>
      <c r="S125" s="2">
        <v>40.619999999999997</v>
      </c>
      <c r="T125" s="2">
        <v>38.590000000000003</v>
      </c>
      <c r="U125" s="2">
        <v>46.71</v>
      </c>
      <c r="V125" s="2">
        <v>40.619999999999997</v>
      </c>
      <c r="W125" s="2">
        <v>40.619999999999997</v>
      </c>
      <c r="X125" s="2">
        <v>38.590000000000003</v>
      </c>
    </row>
    <row r="126" spans="1:24" x14ac:dyDescent="0.5">
      <c r="A126" s="113" t="s">
        <v>249</v>
      </c>
      <c r="B126" s="113" t="s">
        <v>567</v>
      </c>
      <c r="C126" s="2">
        <v>40.619999999999997</v>
      </c>
      <c r="D126" s="2">
        <v>38.590000000000003</v>
      </c>
      <c r="E126" s="2">
        <v>38.590000000000003</v>
      </c>
      <c r="F126" s="2">
        <v>46.71</v>
      </c>
      <c r="G126" s="2">
        <v>38.590000000000003</v>
      </c>
      <c r="H126" s="2">
        <v>46.71</v>
      </c>
      <c r="I126" s="2">
        <v>38.590000000000003</v>
      </c>
      <c r="J126" s="2">
        <v>38.590000000000003</v>
      </c>
      <c r="K126" s="2">
        <v>40.619999999999997</v>
      </c>
      <c r="L126" s="2">
        <v>40.619999999999997</v>
      </c>
      <c r="M126" s="2">
        <v>40.619999999999997</v>
      </c>
      <c r="N126" s="2">
        <v>40.619999999999997</v>
      </c>
      <c r="O126" s="2">
        <v>40.619999999999997</v>
      </c>
      <c r="P126" s="2">
        <v>40.619999999999997</v>
      </c>
      <c r="Q126" s="2">
        <v>40.619999999999997</v>
      </c>
      <c r="R126" s="2">
        <v>40.619999999999997</v>
      </c>
      <c r="S126" s="2">
        <v>40.619999999999997</v>
      </c>
      <c r="T126" s="2">
        <v>38.590000000000003</v>
      </c>
      <c r="U126" s="2">
        <v>46.71</v>
      </c>
      <c r="V126" s="2">
        <v>40.619999999999997</v>
      </c>
      <c r="W126" s="2">
        <v>40.619999999999997</v>
      </c>
      <c r="X126" s="2">
        <v>38.590000000000003</v>
      </c>
    </row>
    <row r="127" spans="1:24" x14ac:dyDescent="0.5">
      <c r="A127" s="113" t="s">
        <v>250</v>
      </c>
      <c r="B127" s="113" t="s">
        <v>568</v>
      </c>
      <c r="C127" s="2">
        <v>40.619999999999997</v>
      </c>
      <c r="D127" s="2">
        <v>38.590000000000003</v>
      </c>
      <c r="E127" s="2">
        <v>38.590000000000003</v>
      </c>
      <c r="F127" s="2">
        <v>46.71</v>
      </c>
      <c r="G127" s="2">
        <v>38.590000000000003</v>
      </c>
      <c r="H127" s="2">
        <v>46.71</v>
      </c>
      <c r="I127" s="2">
        <v>38.590000000000003</v>
      </c>
      <c r="J127" s="2">
        <v>38.590000000000003</v>
      </c>
      <c r="K127" s="2">
        <v>40.619999999999997</v>
      </c>
      <c r="L127" s="2">
        <v>40.619999999999997</v>
      </c>
      <c r="M127" s="2">
        <v>40.619999999999997</v>
      </c>
      <c r="N127" s="2">
        <v>40.619999999999997</v>
      </c>
      <c r="O127" s="2">
        <v>40.619999999999997</v>
      </c>
      <c r="P127" s="2">
        <v>40.619999999999997</v>
      </c>
      <c r="Q127" s="2">
        <v>40.619999999999997</v>
      </c>
      <c r="R127" s="2">
        <v>40.619999999999997</v>
      </c>
      <c r="S127" s="2">
        <v>40.619999999999997</v>
      </c>
      <c r="T127" s="2">
        <v>38.590000000000003</v>
      </c>
      <c r="U127" s="2">
        <v>46.71</v>
      </c>
      <c r="V127" s="2">
        <v>40.619999999999997</v>
      </c>
      <c r="W127" s="2">
        <v>40.619999999999997</v>
      </c>
      <c r="X127" s="2">
        <v>38.590000000000003</v>
      </c>
    </row>
    <row r="128" spans="1:24" x14ac:dyDescent="0.5">
      <c r="A128" s="113" t="s">
        <v>251</v>
      </c>
      <c r="B128" s="113" t="s">
        <v>569</v>
      </c>
      <c r="C128" s="2">
        <v>57.85</v>
      </c>
      <c r="D128" s="2">
        <v>54.96</v>
      </c>
      <c r="E128" s="2">
        <v>54.96</v>
      </c>
      <c r="F128" s="2">
        <v>66.53</v>
      </c>
      <c r="G128" s="2">
        <v>54.96</v>
      </c>
      <c r="H128" s="2">
        <v>66.53</v>
      </c>
      <c r="I128" s="2">
        <v>54.96</v>
      </c>
      <c r="J128" s="2">
        <v>54.96</v>
      </c>
      <c r="K128" s="2">
        <v>57.85</v>
      </c>
      <c r="L128" s="2">
        <v>57.85</v>
      </c>
      <c r="M128" s="2">
        <v>57.85</v>
      </c>
      <c r="N128" s="2">
        <v>57.85</v>
      </c>
      <c r="O128" s="2">
        <v>57.85</v>
      </c>
      <c r="P128" s="2">
        <v>57.85</v>
      </c>
      <c r="Q128" s="2">
        <v>57.85</v>
      </c>
      <c r="R128" s="2">
        <v>57.85</v>
      </c>
      <c r="S128" s="2">
        <v>57.85</v>
      </c>
      <c r="T128" s="2">
        <v>54.96</v>
      </c>
      <c r="U128" s="2">
        <v>66.53</v>
      </c>
      <c r="V128" s="2">
        <v>57.85</v>
      </c>
      <c r="W128" s="2">
        <v>57.85</v>
      </c>
      <c r="X128" s="2">
        <v>54.96</v>
      </c>
    </row>
    <row r="129" spans="1:24" x14ac:dyDescent="0.5">
      <c r="A129" s="113" t="s">
        <v>252</v>
      </c>
      <c r="B129" s="113" t="s">
        <v>570</v>
      </c>
      <c r="C129" s="2">
        <v>57.85</v>
      </c>
      <c r="D129" s="2">
        <v>54.96</v>
      </c>
      <c r="E129" s="2">
        <v>54.96</v>
      </c>
      <c r="F129" s="2">
        <v>66.53</v>
      </c>
      <c r="G129" s="2">
        <v>54.96</v>
      </c>
      <c r="H129" s="2">
        <v>66.53</v>
      </c>
      <c r="I129" s="2">
        <v>54.96</v>
      </c>
      <c r="J129" s="2">
        <v>54.96</v>
      </c>
      <c r="K129" s="2">
        <v>57.85</v>
      </c>
      <c r="L129" s="2">
        <v>57.85</v>
      </c>
      <c r="M129" s="2">
        <v>57.85</v>
      </c>
      <c r="N129" s="2">
        <v>57.85</v>
      </c>
      <c r="O129" s="2">
        <v>57.85</v>
      </c>
      <c r="P129" s="2">
        <v>57.85</v>
      </c>
      <c r="Q129" s="2">
        <v>57.85</v>
      </c>
      <c r="R129" s="2">
        <v>57.85</v>
      </c>
      <c r="S129" s="2">
        <v>57.85</v>
      </c>
      <c r="T129" s="2">
        <v>54.96</v>
      </c>
      <c r="U129" s="2">
        <v>66.53</v>
      </c>
      <c r="V129" s="2">
        <v>57.85</v>
      </c>
      <c r="W129" s="2">
        <v>57.85</v>
      </c>
      <c r="X129" s="2">
        <v>54.96</v>
      </c>
    </row>
    <row r="130" spans="1:24" x14ac:dyDescent="0.5">
      <c r="A130" s="113" t="s">
        <v>253</v>
      </c>
      <c r="B130" s="113" t="s">
        <v>571</v>
      </c>
      <c r="C130" s="2">
        <v>57.85</v>
      </c>
      <c r="D130" s="2">
        <v>54.96</v>
      </c>
      <c r="E130" s="2">
        <v>54.96</v>
      </c>
      <c r="F130" s="2">
        <v>66.53</v>
      </c>
      <c r="G130" s="2">
        <v>54.96</v>
      </c>
      <c r="H130" s="2">
        <v>66.53</v>
      </c>
      <c r="I130" s="2">
        <v>54.96</v>
      </c>
      <c r="J130" s="2">
        <v>54.96</v>
      </c>
      <c r="K130" s="2">
        <v>57.85</v>
      </c>
      <c r="L130" s="2">
        <v>57.85</v>
      </c>
      <c r="M130" s="2">
        <v>57.85</v>
      </c>
      <c r="N130" s="2">
        <v>57.85</v>
      </c>
      <c r="O130" s="2">
        <v>57.85</v>
      </c>
      <c r="P130" s="2">
        <v>57.85</v>
      </c>
      <c r="Q130" s="2">
        <v>57.85</v>
      </c>
      <c r="R130" s="2">
        <v>57.85</v>
      </c>
      <c r="S130" s="2">
        <v>57.85</v>
      </c>
      <c r="T130" s="2">
        <v>54.96</v>
      </c>
      <c r="U130" s="2">
        <v>66.53</v>
      </c>
      <c r="V130" s="2">
        <v>57.85</v>
      </c>
      <c r="W130" s="2">
        <v>57.85</v>
      </c>
      <c r="X130" s="2">
        <v>54.96</v>
      </c>
    </row>
    <row r="131" spans="1:24" x14ac:dyDescent="0.5">
      <c r="A131" s="113" t="s">
        <v>254</v>
      </c>
      <c r="B131" s="113" t="s">
        <v>572</v>
      </c>
      <c r="C131" s="2">
        <v>40.619999999999997</v>
      </c>
      <c r="D131" s="2">
        <v>38.590000000000003</v>
      </c>
      <c r="E131" s="2">
        <v>38.590000000000003</v>
      </c>
      <c r="F131" s="2">
        <v>46.71</v>
      </c>
      <c r="G131" s="2">
        <v>38.590000000000003</v>
      </c>
      <c r="H131" s="2">
        <v>46.71</v>
      </c>
      <c r="I131" s="2">
        <v>38.590000000000003</v>
      </c>
      <c r="J131" s="2">
        <v>38.590000000000003</v>
      </c>
      <c r="K131" s="2">
        <v>40.619999999999997</v>
      </c>
      <c r="L131" s="2">
        <v>40.619999999999997</v>
      </c>
      <c r="M131" s="2">
        <v>40.619999999999997</v>
      </c>
      <c r="N131" s="2">
        <v>40.619999999999997</v>
      </c>
      <c r="O131" s="2">
        <v>40.619999999999997</v>
      </c>
      <c r="P131" s="2">
        <v>40.619999999999997</v>
      </c>
      <c r="Q131" s="2">
        <v>40.619999999999997</v>
      </c>
      <c r="R131" s="2">
        <v>40.619999999999997</v>
      </c>
      <c r="S131" s="2">
        <v>40.619999999999997</v>
      </c>
      <c r="T131" s="2">
        <v>38.590000000000003</v>
      </c>
      <c r="U131" s="2">
        <v>46.71</v>
      </c>
      <c r="V131" s="2">
        <v>40.619999999999997</v>
      </c>
      <c r="W131" s="2">
        <v>40.619999999999997</v>
      </c>
      <c r="X131" s="2">
        <v>38.590000000000003</v>
      </c>
    </row>
    <row r="132" spans="1:24" x14ac:dyDescent="0.5">
      <c r="A132" s="113" t="s">
        <v>255</v>
      </c>
      <c r="B132" s="113" t="s">
        <v>573</v>
      </c>
      <c r="C132" s="2">
        <v>40.619999999999997</v>
      </c>
      <c r="D132" s="2">
        <v>38.590000000000003</v>
      </c>
      <c r="E132" s="2">
        <v>38.590000000000003</v>
      </c>
      <c r="F132" s="2">
        <v>46.71</v>
      </c>
      <c r="G132" s="2">
        <v>38.590000000000003</v>
      </c>
      <c r="H132" s="2">
        <v>46.71</v>
      </c>
      <c r="I132" s="2">
        <v>38.590000000000003</v>
      </c>
      <c r="J132" s="2">
        <v>38.590000000000003</v>
      </c>
      <c r="K132" s="2">
        <v>40.619999999999997</v>
      </c>
      <c r="L132" s="2">
        <v>40.619999999999997</v>
      </c>
      <c r="M132" s="2">
        <v>40.619999999999997</v>
      </c>
      <c r="N132" s="2">
        <v>40.619999999999997</v>
      </c>
      <c r="O132" s="2">
        <v>40.619999999999997</v>
      </c>
      <c r="P132" s="2">
        <v>40.619999999999997</v>
      </c>
      <c r="Q132" s="2">
        <v>40.619999999999997</v>
      </c>
      <c r="R132" s="2">
        <v>40.619999999999997</v>
      </c>
      <c r="S132" s="2">
        <v>40.619999999999997</v>
      </c>
      <c r="T132" s="2">
        <v>38.590000000000003</v>
      </c>
      <c r="U132" s="2">
        <v>46.71</v>
      </c>
      <c r="V132" s="2">
        <v>40.619999999999997</v>
      </c>
      <c r="W132" s="2">
        <v>40.619999999999997</v>
      </c>
      <c r="X132" s="2">
        <v>38.590000000000003</v>
      </c>
    </row>
    <row r="133" spans="1:24" x14ac:dyDescent="0.5">
      <c r="A133" s="113" t="s">
        <v>256</v>
      </c>
      <c r="B133" s="113" t="s">
        <v>574</v>
      </c>
      <c r="C133" s="2">
        <v>40.619999999999997</v>
      </c>
      <c r="D133" s="2">
        <v>38.590000000000003</v>
      </c>
      <c r="E133" s="2">
        <v>38.590000000000003</v>
      </c>
      <c r="F133" s="2">
        <v>46.71</v>
      </c>
      <c r="G133" s="2">
        <v>38.590000000000003</v>
      </c>
      <c r="H133" s="2">
        <v>46.71</v>
      </c>
      <c r="I133" s="2">
        <v>38.590000000000003</v>
      </c>
      <c r="J133" s="2">
        <v>38.590000000000003</v>
      </c>
      <c r="K133" s="2">
        <v>40.619999999999997</v>
      </c>
      <c r="L133" s="2">
        <v>40.619999999999997</v>
      </c>
      <c r="M133" s="2">
        <v>40.619999999999997</v>
      </c>
      <c r="N133" s="2">
        <v>40.619999999999997</v>
      </c>
      <c r="O133" s="2">
        <v>40.619999999999997</v>
      </c>
      <c r="P133" s="2">
        <v>40.619999999999997</v>
      </c>
      <c r="Q133" s="2">
        <v>40.619999999999997</v>
      </c>
      <c r="R133" s="2">
        <v>40.619999999999997</v>
      </c>
      <c r="S133" s="2">
        <v>40.619999999999997</v>
      </c>
      <c r="T133" s="2">
        <v>38.590000000000003</v>
      </c>
      <c r="U133" s="2">
        <v>46.71</v>
      </c>
      <c r="V133" s="2">
        <v>40.619999999999997</v>
      </c>
      <c r="W133" s="2">
        <v>40.619999999999997</v>
      </c>
      <c r="X133" s="2">
        <v>38.590000000000003</v>
      </c>
    </row>
    <row r="134" spans="1:24" x14ac:dyDescent="0.5">
      <c r="A134" s="113" t="s">
        <v>257</v>
      </c>
      <c r="B134" s="113" t="s">
        <v>575</v>
      </c>
      <c r="C134" s="2">
        <v>35.65</v>
      </c>
      <c r="D134" s="2">
        <v>33.869999999999997</v>
      </c>
      <c r="E134" s="2">
        <v>33.869999999999997</v>
      </c>
      <c r="F134" s="2">
        <v>41</v>
      </c>
      <c r="G134" s="2">
        <v>33.869999999999997</v>
      </c>
      <c r="H134" s="2">
        <v>41</v>
      </c>
      <c r="I134" s="2">
        <v>33.869999999999997</v>
      </c>
      <c r="J134" s="2">
        <v>33.869999999999997</v>
      </c>
      <c r="K134" s="2">
        <v>35.65</v>
      </c>
      <c r="L134" s="2">
        <v>35.65</v>
      </c>
      <c r="M134" s="2">
        <v>35.65</v>
      </c>
      <c r="N134" s="2">
        <v>35.65</v>
      </c>
      <c r="O134" s="2">
        <v>35.65</v>
      </c>
      <c r="P134" s="2">
        <v>35.65</v>
      </c>
      <c r="Q134" s="2">
        <v>35.65</v>
      </c>
      <c r="R134" s="2">
        <v>35.65</v>
      </c>
      <c r="S134" s="2">
        <v>35.65</v>
      </c>
      <c r="T134" s="2">
        <v>33.869999999999997</v>
      </c>
      <c r="U134" s="2">
        <v>41</v>
      </c>
      <c r="V134" s="2">
        <v>35.65</v>
      </c>
      <c r="W134" s="2">
        <v>35.65</v>
      </c>
      <c r="X134" s="2">
        <v>33.869999999999997</v>
      </c>
    </row>
    <row r="135" spans="1:24" x14ac:dyDescent="0.5">
      <c r="A135" s="113" t="s">
        <v>258</v>
      </c>
      <c r="B135" s="113" t="s">
        <v>576</v>
      </c>
      <c r="C135" s="2">
        <v>35.65</v>
      </c>
      <c r="D135" s="2">
        <v>33.869999999999997</v>
      </c>
      <c r="E135" s="2">
        <v>33.869999999999997</v>
      </c>
      <c r="F135" s="2">
        <v>41</v>
      </c>
      <c r="G135" s="2">
        <v>33.869999999999997</v>
      </c>
      <c r="H135" s="2">
        <v>41</v>
      </c>
      <c r="I135" s="2">
        <v>33.869999999999997</v>
      </c>
      <c r="J135" s="2">
        <v>33.869999999999997</v>
      </c>
      <c r="K135" s="2">
        <v>35.65</v>
      </c>
      <c r="L135" s="2">
        <v>35.65</v>
      </c>
      <c r="M135" s="2">
        <v>35.65</v>
      </c>
      <c r="N135" s="2">
        <v>35.65</v>
      </c>
      <c r="O135" s="2">
        <v>35.65</v>
      </c>
      <c r="P135" s="2">
        <v>35.65</v>
      </c>
      <c r="Q135" s="2">
        <v>35.65</v>
      </c>
      <c r="R135" s="2">
        <v>35.65</v>
      </c>
      <c r="S135" s="2">
        <v>35.65</v>
      </c>
      <c r="T135" s="2">
        <v>33.869999999999997</v>
      </c>
      <c r="U135" s="2">
        <v>41</v>
      </c>
      <c r="V135" s="2">
        <v>35.65</v>
      </c>
      <c r="W135" s="2">
        <v>35.65</v>
      </c>
      <c r="X135" s="2">
        <v>33.869999999999997</v>
      </c>
    </row>
    <row r="136" spans="1:24" x14ac:dyDescent="0.5">
      <c r="A136" s="113" t="s">
        <v>259</v>
      </c>
      <c r="B136" s="113" t="s">
        <v>577</v>
      </c>
      <c r="C136" s="2">
        <v>35.65</v>
      </c>
      <c r="D136" s="2">
        <v>33.869999999999997</v>
      </c>
      <c r="E136" s="2">
        <v>33.869999999999997</v>
      </c>
      <c r="F136" s="2">
        <v>41</v>
      </c>
      <c r="G136" s="2">
        <v>33.869999999999997</v>
      </c>
      <c r="H136" s="2">
        <v>41</v>
      </c>
      <c r="I136" s="2">
        <v>33.869999999999997</v>
      </c>
      <c r="J136" s="2">
        <v>33.869999999999997</v>
      </c>
      <c r="K136" s="2">
        <v>35.65</v>
      </c>
      <c r="L136" s="2">
        <v>35.65</v>
      </c>
      <c r="M136" s="2">
        <v>35.65</v>
      </c>
      <c r="N136" s="2">
        <v>35.65</v>
      </c>
      <c r="O136" s="2">
        <v>35.65</v>
      </c>
      <c r="P136" s="2">
        <v>35.65</v>
      </c>
      <c r="Q136" s="2">
        <v>35.65</v>
      </c>
      <c r="R136" s="2">
        <v>35.65</v>
      </c>
      <c r="S136" s="2">
        <v>35.65</v>
      </c>
      <c r="T136" s="2">
        <v>33.869999999999997</v>
      </c>
      <c r="U136" s="2">
        <v>41</v>
      </c>
      <c r="V136" s="2">
        <v>35.65</v>
      </c>
      <c r="W136" s="2">
        <v>35.65</v>
      </c>
      <c r="X136" s="2">
        <v>33.869999999999997</v>
      </c>
    </row>
    <row r="137" spans="1:24" x14ac:dyDescent="0.5">
      <c r="A137" s="113" t="s">
        <v>260</v>
      </c>
      <c r="B137" s="113" t="s">
        <v>578</v>
      </c>
      <c r="C137" s="2">
        <v>25.38</v>
      </c>
      <c r="D137" s="2">
        <v>24.11</v>
      </c>
      <c r="E137" s="2">
        <v>24.11</v>
      </c>
      <c r="F137" s="2">
        <v>29.19</v>
      </c>
      <c r="G137" s="2">
        <v>24.11</v>
      </c>
      <c r="H137" s="2">
        <v>29.19</v>
      </c>
      <c r="I137" s="2">
        <v>24.11</v>
      </c>
      <c r="J137" s="2">
        <v>24.11</v>
      </c>
      <c r="K137" s="2">
        <v>25.38</v>
      </c>
      <c r="L137" s="2">
        <v>25.38</v>
      </c>
      <c r="M137" s="2">
        <v>25.38</v>
      </c>
      <c r="N137" s="2">
        <v>25.38</v>
      </c>
      <c r="O137" s="2">
        <v>25.38</v>
      </c>
      <c r="P137" s="2">
        <v>25.38</v>
      </c>
      <c r="Q137" s="2">
        <v>25.38</v>
      </c>
      <c r="R137" s="2">
        <v>25.38</v>
      </c>
      <c r="S137" s="2">
        <v>25.38</v>
      </c>
      <c r="T137" s="2">
        <v>24.11</v>
      </c>
      <c r="U137" s="2">
        <v>29.19</v>
      </c>
      <c r="V137" s="2">
        <v>25.38</v>
      </c>
      <c r="W137" s="2">
        <v>25.38</v>
      </c>
      <c r="X137" s="2">
        <v>24.11</v>
      </c>
    </row>
    <row r="138" spans="1:24" x14ac:dyDescent="0.5">
      <c r="A138" s="113" t="s">
        <v>261</v>
      </c>
      <c r="B138" s="113" t="s">
        <v>579</v>
      </c>
      <c r="C138" s="2">
        <v>25.38</v>
      </c>
      <c r="D138" s="2">
        <v>24.11</v>
      </c>
      <c r="E138" s="2">
        <v>24.11</v>
      </c>
      <c r="F138" s="2">
        <v>29.19</v>
      </c>
      <c r="G138" s="2">
        <v>24.11</v>
      </c>
      <c r="H138" s="2">
        <v>29.19</v>
      </c>
      <c r="I138" s="2">
        <v>24.11</v>
      </c>
      <c r="J138" s="2">
        <v>24.11</v>
      </c>
      <c r="K138" s="2">
        <v>25.38</v>
      </c>
      <c r="L138" s="2">
        <v>25.38</v>
      </c>
      <c r="M138" s="2">
        <v>25.38</v>
      </c>
      <c r="N138" s="2">
        <v>25.38</v>
      </c>
      <c r="O138" s="2">
        <v>25.38</v>
      </c>
      <c r="P138" s="2">
        <v>25.38</v>
      </c>
      <c r="Q138" s="2">
        <v>25.38</v>
      </c>
      <c r="R138" s="2">
        <v>25.38</v>
      </c>
      <c r="S138" s="2">
        <v>25.38</v>
      </c>
      <c r="T138" s="2">
        <v>24.11</v>
      </c>
      <c r="U138" s="2">
        <v>29.19</v>
      </c>
      <c r="V138" s="2">
        <v>25.38</v>
      </c>
      <c r="W138" s="2">
        <v>25.38</v>
      </c>
      <c r="X138" s="2">
        <v>24.11</v>
      </c>
    </row>
    <row r="139" spans="1:24" x14ac:dyDescent="0.5">
      <c r="A139" s="113" t="s">
        <v>262</v>
      </c>
      <c r="B139" s="113" t="s">
        <v>580</v>
      </c>
      <c r="C139" s="2">
        <v>25.38</v>
      </c>
      <c r="D139" s="2">
        <v>24.11</v>
      </c>
      <c r="E139" s="2">
        <v>24.11</v>
      </c>
      <c r="F139" s="2">
        <v>29.19</v>
      </c>
      <c r="G139" s="2">
        <v>24.11</v>
      </c>
      <c r="H139" s="2">
        <v>29.19</v>
      </c>
      <c r="I139" s="2">
        <v>24.11</v>
      </c>
      <c r="J139" s="2">
        <v>24.11</v>
      </c>
      <c r="K139" s="2">
        <v>25.38</v>
      </c>
      <c r="L139" s="2">
        <v>25.38</v>
      </c>
      <c r="M139" s="2">
        <v>25.38</v>
      </c>
      <c r="N139" s="2">
        <v>25.38</v>
      </c>
      <c r="O139" s="2">
        <v>25.38</v>
      </c>
      <c r="P139" s="2">
        <v>25.38</v>
      </c>
      <c r="Q139" s="2">
        <v>25.38</v>
      </c>
      <c r="R139" s="2">
        <v>25.38</v>
      </c>
      <c r="S139" s="2">
        <v>25.38</v>
      </c>
      <c r="T139" s="2">
        <v>24.11</v>
      </c>
      <c r="U139" s="2">
        <v>29.19</v>
      </c>
      <c r="V139" s="2">
        <v>25.38</v>
      </c>
      <c r="W139" s="2">
        <v>25.38</v>
      </c>
      <c r="X139" s="2">
        <v>24.11</v>
      </c>
    </row>
    <row r="140" spans="1:24" x14ac:dyDescent="0.5">
      <c r="A140" s="113" t="s">
        <v>334</v>
      </c>
      <c r="B140" s="113" t="s">
        <v>581</v>
      </c>
      <c r="C140" s="2">
        <v>19.329999999999998</v>
      </c>
      <c r="D140" s="2">
        <v>18.36</v>
      </c>
      <c r="E140" s="2">
        <v>18.36</v>
      </c>
      <c r="F140" s="2">
        <v>22.23</v>
      </c>
      <c r="G140" s="2">
        <v>18.36</v>
      </c>
      <c r="H140" s="2">
        <v>22.23</v>
      </c>
      <c r="I140" s="2">
        <v>18.36</v>
      </c>
      <c r="J140" s="2">
        <v>18.36</v>
      </c>
      <c r="K140" s="2">
        <v>19.329999999999998</v>
      </c>
      <c r="L140" s="2">
        <v>19.329999999999998</v>
      </c>
      <c r="M140" s="2">
        <v>19.329999999999998</v>
      </c>
      <c r="N140" s="2">
        <v>19.329999999999998</v>
      </c>
      <c r="O140" s="2">
        <v>19.329999999999998</v>
      </c>
      <c r="P140" s="2">
        <v>19.329999999999998</v>
      </c>
      <c r="Q140" s="2">
        <v>19.329999999999998</v>
      </c>
      <c r="R140" s="2">
        <v>19.329999999999998</v>
      </c>
      <c r="S140" s="2">
        <v>19.329999999999998</v>
      </c>
      <c r="T140" s="2">
        <v>18.36</v>
      </c>
      <c r="U140" s="2">
        <v>22.23</v>
      </c>
      <c r="V140" s="2">
        <v>19.329999999999998</v>
      </c>
      <c r="W140" s="2">
        <v>19.329999999999998</v>
      </c>
      <c r="X140" s="2">
        <v>18.36</v>
      </c>
    </row>
    <row r="141" spans="1:24" x14ac:dyDescent="0.5">
      <c r="A141" s="113" t="s">
        <v>335</v>
      </c>
      <c r="B141" s="113" t="s">
        <v>582</v>
      </c>
      <c r="C141" s="2">
        <v>19.329999999999998</v>
      </c>
      <c r="D141" s="2">
        <v>18.36</v>
      </c>
      <c r="E141" s="2">
        <v>18.36</v>
      </c>
      <c r="F141" s="2">
        <v>22.23</v>
      </c>
      <c r="G141" s="2">
        <v>18.36</v>
      </c>
      <c r="H141" s="2">
        <v>22.23</v>
      </c>
      <c r="I141" s="2">
        <v>18.36</v>
      </c>
      <c r="J141" s="2">
        <v>18.36</v>
      </c>
      <c r="K141" s="2">
        <v>19.329999999999998</v>
      </c>
      <c r="L141" s="2">
        <v>19.329999999999998</v>
      </c>
      <c r="M141" s="2">
        <v>19.329999999999998</v>
      </c>
      <c r="N141" s="2">
        <v>19.329999999999998</v>
      </c>
      <c r="O141" s="2">
        <v>19.329999999999998</v>
      </c>
      <c r="P141" s="2">
        <v>19.329999999999998</v>
      </c>
      <c r="Q141" s="2">
        <v>19.329999999999998</v>
      </c>
      <c r="R141" s="2">
        <v>19.329999999999998</v>
      </c>
      <c r="S141" s="2">
        <v>19.329999999999998</v>
      </c>
      <c r="T141" s="2">
        <v>18.36</v>
      </c>
      <c r="U141" s="2">
        <v>22.23</v>
      </c>
      <c r="V141" s="2">
        <v>19.329999999999998</v>
      </c>
      <c r="W141" s="2">
        <v>19.329999999999998</v>
      </c>
      <c r="X141" s="2">
        <v>18.36</v>
      </c>
    </row>
    <row r="142" spans="1:24" x14ac:dyDescent="0.5">
      <c r="A142" s="113" t="s">
        <v>336</v>
      </c>
      <c r="B142" s="113" t="s">
        <v>583</v>
      </c>
      <c r="C142" s="2">
        <v>19.329999999999998</v>
      </c>
      <c r="D142" s="2">
        <v>18.36</v>
      </c>
      <c r="E142" s="2">
        <v>18.36</v>
      </c>
      <c r="F142" s="2">
        <v>22.23</v>
      </c>
      <c r="G142" s="2">
        <v>18.36</v>
      </c>
      <c r="H142" s="2">
        <v>22.23</v>
      </c>
      <c r="I142" s="2">
        <v>18.36</v>
      </c>
      <c r="J142" s="2">
        <v>18.36</v>
      </c>
      <c r="K142" s="2">
        <v>19.329999999999998</v>
      </c>
      <c r="L142" s="2">
        <v>19.329999999999998</v>
      </c>
      <c r="M142" s="2">
        <v>19.329999999999998</v>
      </c>
      <c r="N142" s="2">
        <v>19.329999999999998</v>
      </c>
      <c r="O142" s="2">
        <v>19.329999999999998</v>
      </c>
      <c r="P142" s="2">
        <v>19.329999999999998</v>
      </c>
      <c r="Q142" s="2">
        <v>19.329999999999998</v>
      </c>
      <c r="R142" s="2">
        <v>19.329999999999998</v>
      </c>
      <c r="S142" s="2">
        <v>19.329999999999998</v>
      </c>
      <c r="T142" s="2">
        <v>18.36</v>
      </c>
      <c r="U142" s="2">
        <v>22.23</v>
      </c>
      <c r="V142" s="2">
        <v>19.329999999999998</v>
      </c>
      <c r="W142" s="2">
        <v>19.329999999999998</v>
      </c>
      <c r="X142" s="2">
        <v>18.36</v>
      </c>
    </row>
    <row r="143" spans="1:24" x14ac:dyDescent="0.5">
      <c r="A143" s="113" t="s">
        <v>263</v>
      </c>
      <c r="B143" s="113" t="s">
        <v>584</v>
      </c>
      <c r="C143" s="2">
        <v>57.85</v>
      </c>
      <c r="D143" s="2">
        <v>54.96</v>
      </c>
      <c r="E143" s="2">
        <v>54.96</v>
      </c>
      <c r="F143" s="2">
        <v>66.53</v>
      </c>
      <c r="G143" s="2">
        <v>54.96</v>
      </c>
      <c r="H143" s="2">
        <v>66.53</v>
      </c>
      <c r="I143" s="2">
        <v>54.96</v>
      </c>
      <c r="J143" s="2">
        <v>54.96</v>
      </c>
      <c r="K143" s="2">
        <v>57.85</v>
      </c>
      <c r="L143" s="2">
        <v>57.85</v>
      </c>
      <c r="M143" s="2">
        <v>57.85</v>
      </c>
      <c r="N143" s="2">
        <v>57.85</v>
      </c>
      <c r="O143" s="2">
        <v>57.85</v>
      </c>
      <c r="P143" s="2">
        <v>57.85</v>
      </c>
      <c r="Q143" s="2">
        <v>57.85</v>
      </c>
      <c r="R143" s="2">
        <v>57.85</v>
      </c>
      <c r="S143" s="2">
        <v>57.85</v>
      </c>
      <c r="T143" s="2">
        <v>54.96</v>
      </c>
      <c r="U143" s="2">
        <v>66.53</v>
      </c>
      <c r="V143" s="2">
        <v>57.85</v>
      </c>
      <c r="W143" s="2">
        <v>57.85</v>
      </c>
      <c r="X143" s="2">
        <v>54.96</v>
      </c>
    </row>
    <row r="144" spans="1:24" x14ac:dyDescent="0.5">
      <c r="A144" s="113" t="s">
        <v>264</v>
      </c>
      <c r="B144" s="113" t="s">
        <v>585</v>
      </c>
      <c r="C144" s="2">
        <v>57.85</v>
      </c>
      <c r="D144" s="2">
        <v>54.96</v>
      </c>
      <c r="E144" s="2">
        <v>54.96</v>
      </c>
      <c r="F144" s="2">
        <v>66.53</v>
      </c>
      <c r="G144" s="2">
        <v>54.96</v>
      </c>
      <c r="H144" s="2">
        <v>66.53</v>
      </c>
      <c r="I144" s="2">
        <v>54.96</v>
      </c>
      <c r="J144" s="2">
        <v>54.96</v>
      </c>
      <c r="K144" s="2">
        <v>57.85</v>
      </c>
      <c r="L144" s="2">
        <v>57.85</v>
      </c>
      <c r="M144" s="2">
        <v>57.85</v>
      </c>
      <c r="N144" s="2">
        <v>57.85</v>
      </c>
      <c r="O144" s="2">
        <v>57.85</v>
      </c>
      <c r="P144" s="2">
        <v>57.85</v>
      </c>
      <c r="Q144" s="2">
        <v>57.85</v>
      </c>
      <c r="R144" s="2">
        <v>57.85</v>
      </c>
      <c r="S144" s="2">
        <v>57.85</v>
      </c>
      <c r="T144" s="2">
        <v>54.96</v>
      </c>
      <c r="U144" s="2">
        <v>66.53</v>
      </c>
      <c r="V144" s="2">
        <v>57.85</v>
      </c>
      <c r="W144" s="2">
        <v>57.85</v>
      </c>
      <c r="X144" s="2">
        <v>54.96</v>
      </c>
    </row>
    <row r="145" spans="1:24" x14ac:dyDescent="0.5">
      <c r="A145" s="113" t="s">
        <v>265</v>
      </c>
      <c r="B145" s="113" t="s">
        <v>586</v>
      </c>
      <c r="C145" s="2">
        <v>57.85</v>
      </c>
      <c r="D145" s="2">
        <v>54.96</v>
      </c>
      <c r="E145" s="2">
        <v>54.96</v>
      </c>
      <c r="F145" s="2">
        <v>66.53</v>
      </c>
      <c r="G145" s="2">
        <v>54.96</v>
      </c>
      <c r="H145" s="2">
        <v>66.53</v>
      </c>
      <c r="I145" s="2">
        <v>54.96</v>
      </c>
      <c r="J145" s="2">
        <v>54.96</v>
      </c>
      <c r="K145" s="2">
        <v>57.85</v>
      </c>
      <c r="L145" s="2">
        <v>57.85</v>
      </c>
      <c r="M145" s="2">
        <v>57.85</v>
      </c>
      <c r="N145" s="2">
        <v>57.85</v>
      </c>
      <c r="O145" s="2">
        <v>57.85</v>
      </c>
      <c r="P145" s="2">
        <v>57.85</v>
      </c>
      <c r="Q145" s="2">
        <v>57.85</v>
      </c>
      <c r="R145" s="2">
        <v>57.85</v>
      </c>
      <c r="S145" s="2">
        <v>57.85</v>
      </c>
      <c r="T145" s="2">
        <v>54.96</v>
      </c>
      <c r="U145" s="2">
        <v>66.53</v>
      </c>
      <c r="V145" s="2">
        <v>57.85</v>
      </c>
      <c r="W145" s="2">
        <v>57.85</v>
      </c>
      <c r="X145" s="2">
        <v>54.96</v>
      </c>
    </row>
    <row r="146" spans="1:24" x14ac:dyDescent="0.5">
      <c r="A146" s="113" t="s">
        <v>266</v>
      </c>
      <c r="B146" s="113" t="s">
        <v>587</v>
      </c>
      <c r="C146" s="2">
        <v>40.619999999999997</v>
      </c>
      <c r="D146" s="2">
        <v>38.590000000000003</v>
      </c>
      <c r="E146" s="2">
        <v>38.590000000000003</v>
      </c>
      <c r="F146" s="2">
        <v>46.71</v>
      </c>
      <c r="G146" s="2">
        <v>38.590000000000003</v>
      </c>
      <c r="H146" s="2">
        <v>46.71</v>
      </c>
      <c r="I146" s="2">
        <v>38.590000000000003</v>
      </c>
      <c r="J146" s="2">
        <v>38.590000000000003</v>
      </c>
      <c r="K146" s="2">
        <v>40.619999999999997</v>
      </c>
      <c r="L146" s="2">
        <v>40.619999999999997</v>
      </c>
      <c r="M146" s="2">
        <v>40.619999999999997</v>
      </c>
      <c r="N146" s="2">
        <v>40.619999999999997</v>
      </c>
      <c r="O146" s="2">
        <v>40.619999999999997</v>
      </c>
      <c r="P146" s="2">
        <v>40.619999999999997</v>
      </c>
      <c r="Q146" s="2">
        <v>40.619999999999997</v>
      </c>
      <c r="R146" s="2">
        <v>40.619999999999997</v>
      </c>
      <c r="S146" s="2">
        <v>40.619999999999997</v>
      </c>
      <c r="T146" s="2">
        <v>38.590000000000003</v>
      </c>
      <c r="U146" s="2">
        <v>46.71</v>
      </c>
      <c r="V146" s="2">
        <v>40.619999999999997</v>
      </c>
      <c r="W146" s="2">
        <v>40.619999999999997</v>
      </c>
      <c r="X146" s="2">
        <v>38.590000000000003</v>
      </c>
    </row>
    <row r="147" spans="1:24" x14ac:dyDescent="0.5">
      <c r="A147" s="113" t="s">
        <v>267</v>
      </c>
      <c r="B147" s="113" t="s">
        <v>588</v>
      </c>
      <c r="C147" s="2">
        <v>40.619999999999997</v>
      </c>
      <c r="D147" s="2">
        <v>38.590000000000003</v>
      </c>
      <c r="E147" s="2">
        <v>38.590000000000003</v>
      </c>
      <c r="F147" s="2">
        <v>46.71</v>
      </c>
      <c r="G147" s="2">
        <v>38.590000000000003</v>
      </c>
      <c r="H147" s="2">
        <v>46.71</v>
      </c>
      <c r="I147" s="2">
        <v>38.590000000000003</v>
      </c>
      <c r="J147" s="2">
        <v>38.590000000000003</v>
      </c>
      <c r="K147" s="2">
        <v>40.619999999999997</v>
      </c>
      <c r="L147" s="2">
        <v>40.619999999999997</v>
      </c>
      <c r="M147" s="2">
        <v>40.619999999999997</v>
      </c>
      <c r="N147" s="2">
        <v>40.619999999999997</v>
      </c>
      <c r="O147" s="2">
        <v>40.619999999999997</v>
      </c>
      <c r="P147" s="2">
        <v>40.619999999999997</v>
      </c>
      <c r="Q147" s="2">
        <v>40.619999999999997</v>
      </c>
      <c r="R147" s="2">
        <v>40.619999999999997</v>
      </c>
      <c r="S147" s="2">
        <v>40.619999999999997</v>
      </c>
      <c r="T147" s="2">
        <v>38.590000000000003</v>
      </c>
      <c r="U147" s="2">
        <v>46.71</v>
      </c>
      <c r="V147" s="2">
        <v>40.619999999999997</v>
      </c>
      <c r="W147" s="2">
        <v>40.619999999999997</v>
      </c>
      <c r="X147" s="2">
        <v>38.590000000000003</v>
      </c>
    </row>
    <row r="148" spans="1:24" x14ac:dyDescent="0.5">
      <c r="A148" s="113" t="s">
        <v>268</v>
      </c>
      <c r="B148" s="113" t="s">
        <v>589</v>
      </c>
      <c r="C148" s="2">
        <v>40.619999999999997</v>
      </c>
      <c r="D148" s="2">
        <v>38.590000000000003</v>
      </c>
      <c r="E148" s="2">
        <v>38.590000000000003</v>
      </c>
      <c r="F148" s="2">
        <v>46.71</v>
      </c>
      <c r="G148" s="2">
        <v>38.590000000000003</v>
      </c>
      <c r="H148" s="2">
        <v>46.71</v>
      </c>
      <c r="I148" s="2">
        <v>38.590000000000003</v>
      </c>
      <c r="J148" s="2">
        <v>38.590000000000003</v>
      </c>
      <c r="K148" s="2">
        <v>40.619999999999997</v>
      </c>
      <c r="L148" s="2">
        <v>40.619999999999997</v>
      </c>
      <c r="M148" s="2">
        <v>40.619999999999997</v>
      </c>
      <c r="N148" s="2">
        <v>40.619999999999997</v>
      </c>
      <c r="O148" s="2">
        <v>40.619999999999997</v>
      </c>
      <c r="P148" s="2">
        <v>40.619999999999997</v>
      </c>
      <c r="Q148" s="2">
        <v>40.619999999999997</v>
      </c>
      <c r="R148" s="2">
        <v>40.619999999999997</v>
      </c>
      <c r="S148" s="2">
        <v>40.619999999999997</v>
      </c>
      <c r="T148" s="2">
        <v>38.590000000000003</v>
      </c>
      <c r="U148" s="2">
        <v>46.71</v>
      </c>
      <c r="V148" s="2">
        <v>40.619999999999997</v>
      </c>
      <c r="W148" s="2">
        <v>40.619999999999997</v>
      </c>
      <c r="X148" s="2">
        <v>38.590000000000003</v>
      </c>
    </row>
    <row r="149" spans="1:24" x14ac:dyDescent="0.5">
      <c r="A149" s="113" t="s">
        <v>269</v>
      </c>
      <c r="B149" s="113" t="s">
        <v>590</v>
      </c>
      <c r="C149" s="2">
        <v>63.47</v>
      </c>
      <c r="D149" s="2">
        <v>60.3</v>
      </c>
      <c r="E149" s="2">
        <v>60.3</v>
      </c>
      <c r="F149" s="2">
        <v>72.989999999999995</v>
      </c>
      <c r="G149" s="2">
        <v>60.3</v>
      </c>
      <c r="H149" s="2">
        <v>72.989999999999995</v>
      </c>
      <c r="I149" s="2">
        <v>60.3</v>
      </c>
      <c r="J149" s="2">
        <v>60.3</v>
      </c>
      <c r="K149" s="2">
        <v>63.47</v>
      </c>
      <c r="L149" s="2">
        <v>63.47</v>
      </c>
      <c r="M149" s="2">
        <v>63.47</v>
      </c>
      <c r="N149" s="2">
        <v>63.47</v>
      </c>
      <c r="O149" s="2">
        <v>63.47</v>
      </c>
      <c r="P149" s="2">
        <v>63.47</v>
      </c>
      <c r="Q149" s="2">
        <v>63.47</v>
      </c>
      <c r="R149" s="2">
        <v>63.47</v>
      </c>
      <c r="S149" s="2">
        <v>63.47</v>
      </c>
      <c r="T149" s="2">
        <v>60.3</v>
      </c>
      <c r="U149" s="2">
        <v>72.989999999999995</v>
      </c>
      <c r="V149" s="2">
        <v>63.47</v>
      </c>
      <c r="W149" s="2">
        <v>63.47</v>
      </c>
      <c r="X149" s="2">
        <v>60.3</v>
      </c>
    </row>
    <row r="150" spans="1:24" x14ac:dyDescent="0.5">
      <c r="A150" s="113" t="s">
        <v>270</v>
      </c>
      <c r="B150" s="113" t="s">
        <v>591</v>
      </c>
      <c r="C150" s="2">
        <v>63.47</v>
      </c>
      <c r="D150" s="2">
        <v>60.3</v>
      </c>
      <c r="E150" s="2">
        <v>60.3</v>
      </c>
      <c r="F150" s="2">
        <v>72.989999999999995</v>
      </c>
      <c r="G150" s="2">
        <v>60.3</v>
      </c>
      <c r="H150" s="2">
        <v>72.989999999999995</v>
      </c>
      <c r="I150" s="2">
        <v>60.3</v>
      </c>
      <c r="J150" s="2">
        <v>60.3</v>
      </c>
      <c r="K150" s="2">
        <v>63.47</v>
      </c>
      <c r="L150" s="2">
        <v>63.47</v>
      </c>
      <c r="M150" s="2">
        <v>63.47</v>
      </c>
      <c r="N150" s="2">
        <v>63.47</v>
      </c>
      <c r="O150" s="2">
        <v>63.47</v>
      </c>
      <c r="P150" s="2">
        <v>63.47</v>
      </c>
      <c r="Q150" s="2">
        <v>63.47</v>
      </c>
      <c r="R150" s="2">
        <v>63.47</v>
      </c>
      <c r="S150" s="2">
        <v>63.47</v>
      </c>
      <c r="T150" s="2">
        <v>60.3</v>
      </c>
      <c r="U150" s="2">
        <v>72.989999999999995</v>
      </c>
      <c r="V150" s="2">
        <v>63.47</v>
      </c>
      <c r="W150" s="2">
        <v>63.47</v>
      </c>
      <c r="X150" s="2">
        <v>60.3</v>
      </c>
    </row>
    <row r="151" spans="1:24" x14ac:dyDescent="0.5">
      <c r="A151" s="113" t="s">
        <v>271</v>
      </c>
      <c r="B151" s="113" t="s">
        <v>592</v>
      </c>
      <c r="C151" s="2">
        <v>63.47</v>
      </c>
      <c r="D151" s="2">
        <v>60.3</v>
      </c>
      <c r="E151" s="2">
        <v>60.3</v>
      </c>
      <c r="F151" s="2">
        <v>72.989999999999995</v>
      </c>
      <c r="G151" s="2">
        <v>60.3</v>
      </c>
      <c r="H151" s="2">
        <v>72.989999999999995</v>
      </c>
      <c r="I151" s="2">
        <v>60.3</v>
      </c>
      <c r="J151" s="2">
        <v>60.3</v>
      </c>
      <c r="K151" s="2">
        <v>63.47</v>
      </c>
      <c r="L151" s="2">
        <v>63.47</v>
      </c>
      <c r="M151" s="2">
        <v>63.47</v>
      </c>
      <c r="N151" s="2">
        <v>63.47</v>
      </c>
      <c r="O151" s="2">
        <v>63.47</v>
      </c>
      <c r="P151" s="2">
        <v>63.47</v>
      </c>
      <c r="Q151" s="2">
        <v>63.47</v>
      </c>
      <c r="R151" s="2">
        <v>63.47</v>
      </c>
      <c r="S151" s="2">
        <v>63.47</v>
      </c>
      <c r="T151" s="2">
        <v>60.3</v>
      </c>
      <c r="U151" s="2">
        <v>72.989999999999995</v>
      </c>
      <c r="V151" s="2">
        <v>63.47</v>
      </c>
      <c r="W151" s="2">
        <v>63.47</v>
      </c>
      <c r="X151" s="2">
        <v>60.3</v>
      </c>
    </row>
    <row r="152" spans="1:24" x14ac:dyDescent="0.5">
      <c r="A152" s="113" t="s">
        <v>272</v>
      </c>
      <c r="B152" s="113" t="s">
        <v>593</v>
      </c>
      <c r="C152" s="2">
        <v>26.89</v>
      </c>
      <c r="D152" s="2">
        <v>25.55</v>
      </c>
      <c r="E152" s="2">
        <v>25.55</v>
      </c>
      <c r="F152" s="2">
        <v>30.92</v>
      </c>
      <c r="G152" s="2">
        <v>25.55</v>
      </c>
      <c r="H152" s="2">
        <v>30.92</v>
      </c>
      <c r="I152" s="2">
        <v>25.55</v>
      </c>
      <c r="J152" s="2">
        <v>25.55</v>
      </c>
      <c r="K152" s="2">
        <v>26.89</v>
      </c>
      <c r="L152" s="2">
        <v>26.89</v>
      </c>
      <c r="M152" s="2">
        <v>26.89</v>
      </c>
      <c r="N152" s="2">
        <v>26.89</v>
      </c>
      <c r="O152" s="2">
        <v>26.89</v>
      </c>
      <c r="P152" s="2">
        <v>26.89</v>
      </c>
      <c r="Q152" s="2">
        <v>26.89</v>
      </c>
      <c r="R152" s="2">
        <v>26.89</v>
      </c>
      <c r="S152" s="2">
        <v>26.89</v>
      </c>
      <c r="T152" s="2">
        <v>25.55</v>
      </c>
      <c r="U152" s="2">
        <v>30.92</v>
      </c>
      <c r="V152" s="2">
        <v>26.89</v>
      </c>
      <c r="W152" s="2">
        <v>26.89</v>
      </c>
      <c r="X152" s="2">
        <v>25.55</v>
      </c>
    </row>
    <row r="153" spans="1:24" x14ac:dyDescent="0.5">
      <c r="A153" s="113" t="s">
        <v>273</v>
      </c>
      <c r="B153" s="113" t="s">
        <v>594</v>
      </c>
      <c r="C153" s="2">
        <v>26.89</v>
      </c>
      <c r="D153" s="2">
        <v>25.55</v>
      </c>
      <c r="E153" s="2">
        <v>25.55</v>
      </c>
      <c r="F153" s="2">
        <v>30.92</v>
      </c>
      <c r="G153" s="2">
        <v>25.55</v>
      </c>
      <c r="H153" s="2">
        <v>30.92</v>
      </c>
      <c r="I153" s="2">
        <v>25.55</v>
      </c>
      <c r="J153" s="2">
        <v>25.55</v>
      </c>
      <c r="K153" s="2">
        <v>26.89</v>
      </c>
      <c r="L153" s="2">
        <v>26.89</v>
      </c>
      <c r="M153" s="2">
        <v>26.89</v>
      </c>
      <c r="N153" s="2">
        <v>26.89</v>
      </c>
      <c r="O153" s="2">
        <v>26.89</v>
      </c>
      <c r="P153" s="2">
        <v>26.89</v>
      </c>
      <c r="Q153" s="2">
        <v>26.89</v>
      </c>
      <c r="R153" s="2">
        <v>26.89</v>
      </c>
      <c r="S153" s="2">
        <v>26.89</v>
      </c>
      <c r="T153" s="2">
        <v>25.55</v>
      </c>
      <c r="U153" s="2">
        <v>30.92</v>
      </c>
      <c r="V153" s="2">
        <v>26.89</v>
      </c>
      <c r="W153" s="2">
        <v>26.89</v>
      </c>
      <c r="X153" s="2">
        <v>25.55</v>
      </c>
    </row>
    <row r="154" spans="1:24" x14ac:dyDescent="0.5">
      <c r="A154" s="113" t="s">
        <v>274</v>
      </c>
      <c r="B154" s="113" t="s">
        <v>595</v>
      </c>
      <c r="C154" s="2">
        <v>26.89</v>
      </c>
      <c r="D154" s="2">
        <v>25.55</v>
      </c>
      <c r="E154" s="2">
        <v>25.55</v>
      </c>
      <c r="F154" s="2">
        <v>30.92</v>
      </c>
      <c r="G154" s="2">
        <v>25.55</v>
      </c>
      <c r="H154" s="2">
        <v>30.92</v>
      </c>
      <c r="I154" s="2">
        <v>25.55</v>
      </c>
      <c r="J154" s="2">
        <v>25.55</v>
      </c>
      <c r="K154" s="2">
        <v>26.89</v>
      </c>
      <c r="L154" s="2">
        <v>26.89</v>
      </c>
      <c r="M154" s="2">
        <v>26.89</v>
      </c>
      <c r="N154" s="2">
        <v>26.89</v>
      </c>
      <c r="O154" s="2">
        <v>26.89</v>
      </c>
      <c r="P154" s="2">
        <v>26.89</v>
      </c>
      <c r="Q154" s="2">
        <v>26.89</v>
      </c>
      <c r="R154" s="2">
        <v>26.89</v>
      </c>
      <c r="S154" s="2">
        <v>26.89</v>
      </c>
      <c r="T154" s="2">
        <v>25.55</v>
      </c>
      <c r="U154" s="2">
        <v>30.92</v>
      </c>
      <c r="V154" s="2">
        <v>26.89</v>
      </c>
      <c r="W154" s="2">
        <v>26.89</v>
      </c>
      <c r="X154" s="2">
        <v>25.55</v>
      </c>
    </row>
    <row r="155" spans="1:24" x14ac:dyDescent="0.5">
      <c r="A155" s="113" t="s">
        <v>275</v>
      </c>
      <c r="B155" s="113" t="s">
        <v>596</v>
      </c>
      <c r="C155" s="2">
        <v>64.680000000000007</v>
      </c>
      <c r="D155" s="2">
        <v>61.45</v>
      </c>
      <c r="E155" s="2">
        <v>61.45</v>
      </c>
      <c r="F155" s="2">
        <v>74.38</v>
      </c>
      <c r="G155" s="2">
        <v>61.45</v>
      </c>
      <c r="H155" s="2">
        <v>74.38</v>
      </c>
      <c r="I155" s="2">
        <v>61.45</v>
      </c>
      <c r="J155" s="2">
        <v>61.45</v>
      </c>
      <c r="K155" s="2">
        <v>64.680000000000007</v>
      </c>
      <c r="L155" s="2">
        <v>64.680000000000007</v>
      </c>
      <c r="M155" s="2">
        <v>64.680000000000007</v>
      </c>
      <c r="N155" s="2">
        <v>64.680000000000007</v>
      </c>
      <c r="O155" s="2">
        <v>64.680000000000007</v>
      </c>
      <c r="P155" s="2">
        <v>64.680000000000007</v>
      </c>
      <c r="Q155" s="2">
        <v>64.680000000000007</v>
      </c>
      <c r="R155" s="2">
        <v>64.680000000000007</v>
      </c>
      <c r="S155" s="2">
        <v>64.680000000000007</v>
      </c>
      <c r="T155" s="2">
        <v>61.45</v>
      </c>
      <c r="U155" s="2">
        <v>74.38</v>
      </c>
      <c r="V155" s="2">
        <v>64.680000000000007</v>
      </c>
      <c r="W155" s="2">
        <v>64.680000000000007</v>
      </c>
      <c r="X155" s="2">
        <v>61.45</v>
      </c>
    </row>
    <row r="156" spans="1:24" x14ac:dyDescent="0.5">
      <c r="A156" s="113" t="s">
        <v>276</v>
      </c>
      <c r="B156" s="113" t="s">
        <v>597</v>
      </c>
      <c r="C156" s="2">
        <v>64.680000000000007</v>
      </c>
      <c r="D156" s="2">
        <v>61.45</v>
      </c>
      <c r="E156" s="2">
        <v>61.45</v>
      </c>
      <c r="F156" s="2">
        <v>74.38</v>
      </c>
      <c r="G156" s="2">
        <v>61.45</v>
      </c>
      <c r="H156" s="2">
        <v>74.38</v>
      </c>
      <c r="I156" s="2">
        <v>61.45</v>
      </c>
      <c r="J156" s="2">
        <v>61.45</v>
      </c>
      <c r="K156" s="2">
        <v>64.680000000000007</v>
      </c>
      <c r="L156" s="2">
        <v>64.680000000000007</v>
      </c>
      <c r="M156" s="2">
        <v>64.680000000000007</v>
      </c>
      <c r="N156" s="2">
        <v>64.680000000000007</v>
      </c>
      <c r="O156" s="2">
        <v>64.680000000000007</v>
      </c>
      <c r="P156" s="2">
        <v>64.680000000000007</v>
      </c>
      <c r="Q156" s="2">
        <v>64.680000000000007</v>
      </c>
      <c r="R156" s="2">
        <v>64.680000000000007</v>
      </c>
      <c r="S156" s="2">
        <v>64.680000000000007</v>
      </c>
      <c r="T156" s="2">
        <v>61.45</v>
      </c>
      <c r="U156" s="2">
        <v>74.38</v>
      </c>
      <c r="V156" s="2">
        <v>64.680000000000007</v>
      </c>
      <c r="W156" s="2">
        <v>64.680000000000007</v>
      </c>
      <c r="X156" s="2">
        <v>61.45</v>
      </c>
    </row>
    <row r="157" spans="1:24" x14ac:dyDescent="0.5">
      <c r="A157" s="113" t="s">
        <v>277</v>
      </c>
      <c r="B157" s="113" t="s">
        <v>598</v>
      </c>
      <c r="C157" s="2">
        <v>64.680000000000007</v>
      </c>
      <c r="D157" s="2">
        <v>61.45</v>
      </c>
      <c r="E157" s="2">
        <v>61.45</v>
      </c>
      <c r="F157" s="2">
        <v>74.38</v>
      </c>
      <c r="G157" s="2">
        <v>61.45</v>
      </c>
      <c r="H157" s="2">
        <v>74.38</v>
      </c>
      <c r="I157" s="2">
        <v>61.45</v>
      </c>
      <c r="J157" s="2">
        <v>61.45</v>
      </c>
      <c r="K157" s="2">
        <v>64.680000000000007</v>
      </c>
      <c r="L157" s="2">
        <v>64.680000000000007</v>
      </c>
      <c r="M157" s="2">
        <v>64.680000000000007</v>
      </c>
      <c r="N157" s="2">
        <v>64.680000000000007</v>
      </c>
      <c r="O157" s="2">
        <v>64.680000000000007</v>
      </c>
      <c r="P157" s="2">
        <v>64.680000000000007</v>
      </c>
      <c r="Q157" s="2">
        <v>64.680000000000007</v>
      </c>
      <c r="R157" s="2">
        <v>64.680000000000007</v>
      </c>
      <c r="S157" s="2">
        <v>64.680000000000007</v>
      </c>
      <c r="T157" s="2">
        <v>61.45</v>
      </c>
      <c r="U157" s="2">
        <v>74.38</v>
      </c>
      <c r="V157" s="2">
        <v>64.680000000000007</v>
      </c>
      <c r="W157" s="2">
        <v>64.680000000000007</v>
      </c>
      <c r="X157" s="2">
        <v>61.45</v>
      </c>
    </row>
    <row r="158" spans="1:24" x14ac:dyDescent="0.5">
      <c r="A158" s="113" t="s">
        <v>278</v>
      </c>
      <c r="B158" s="113" t="s">
        <v>599</v>
      </c>
      <c r="C158" s="2">
        <v>34.090000000000003</v>
      </c>
      <c r="D158" s="2">
        <v>32.39</v>
      </c>
      <c r="E158" s="2">
        <v>32.39</v>
      </c>
      <c r="F158" s="2">
        <v>39.200000000000003</v>
      </c>
      <c r="G158" s="2">
        <v>32.39</v>
      </c>
      <c r="H158" s="2">
        <v>39.200000000000003</v>
      </c>
      <c r="I158" s="2">
        <v>32.39</v>
      </c>
      <c r="J158" s="2">
        <v>32.39</v>
      </c>
      <c r="K158" s="2">
        <v>34.090000000000003</v>
      </c>
      <c r="L158" s="2">
        <v>34.090000000000003</v>
      </c>
      <c r="M158" s="2">
        <v>34.090000000000003</v>
      </c>
      <c r="N158" s="2">
        <v>34.090000000000003</v>
      </c>
      <c r="O158" s="2">
        <v>34.090000000000003</v>
      </c>
      <c r="P158" s="2">
        <v>34.090000000000003</v>
      </c>
      <c r="Q158" s="2">
        <v>34.090000000000003</v>
      </c>
      <c r="R158" s="2">
        <v>34.090000000000003</v>
      </c>
      <c r="S158" s="2">
        <v>34.090000000000003</v>
      </c>
      <c r="T158" s="2">
        <v>32.39</v>
      </c>
      <c r="U158" s="2">
        <v>39.200000000000003</v>
      </c>
      <c r="V158" s="2">
        <v>34.090000000000003</v>
      </c>
      <c r="W158" s="2">
        <v>34.090000000000003</v>
      </c>
      <c r="X158" s="2">
        <v>32.39</v>
      </c>
    </row>
    <row r="159" spans="1:24" x14ac:dyDescent="0.5">
      <c r="A159" s="113" t="s">
        <v>279</v>
      </c>
      <c r="B159" s="113" t="s">
        <v>600</v>
      </c>
      <c r="C159" s="2">
        <v>34.090000000000003</v>
      </c>
      <c r="D159" s="2">
        <v>32.39</v>
      </c>
      <c r="E159" s="2">
        <v>32.39</v>
      </c>
      <c r="F159" s="2">
        <v>39.200000000000003</v>
      </c>
      <c r="G159" s="2">
        <v>32.39</v>
      </c>
      <c r="H159" s="2">
        <v>39.200000000000003</v>
      </c>
      <c r="I159" s="2">
        <v>32.39</v>
      </c>
      <c r="J159" s="2">
        <v>32.39</v>
      </c>
      <c r="K159" s="2">
        <v>34.090000000000003</v>
      </c>
      <c r="L159" s="2">
        <v>34.090000000000003</v>
      </c>
      <c r="M159" s="2">
        <v>34.090000000000003</v>
      </c>
      <c r="N159" s="2">
        <v>34.090000000000003</v>
      </c>
      <c r="O159" s="2">
        <v>34.090000000000003</v>
      </c>
      <c r="P159" s="2">
        <v>34.090000000000003</v>
      </c>
      <c r="Q159" s="2">
        <v>34.090000000000003</v>
      </c>
      <c r="R159" s="2">
        <v>34.090000000000003</v>
      </c>
      <c r="S159" s="2">
        <v>34.090000000000003</v>
      </c>
      <c r="T159" s="2">
        <v>32.39</v>
      </c>
      <c r="U159" s="2">
        <v>39.200000000000003</v>
      </c>
      <c r="V159" s="2">
        <v>34.090000000000003</v>
      </c>
      <c r="W159" s="2">
        <v>34.090000000000003</v>
      </c>
      <c r="X159" s="2">
        <v>32.39</v>
      </c>
    </row>
    <row r="160" spans="1:24" x14ac:dyDescent="0.5">
      <c r="A160" s="113" t="s">
        <v>280</v>
      </c>
      <c r="B160" s="113" t="s">
        <v>601</v>
      </c>
      <c r="C160" s="2">
        <v>34.090000000000003</v>
      </c>
      <c r="D160" s="2">
        <v>32.39</v>
      </c>
      <c r="E160" s="2">
        <v>32.39</v>
      </c>
      <c r="F160" s="2">
        <v>39.200000000000003</v>
      </c>
      <c r="G160" s="2">
        <v>32.39</v>
      </c>
      <c r="H160" s="2">
        <v>39.200000000000003</v>
      </c>
      <c r="I160" s="2">
        <v>32.39</v>
      </c>
      <c r="J160" s="2">
        <v>32.39</v>
      </c>
      <c r="K160" s="2">
        <v>34.090000000000003</v>
      </c>
      <c r="L160" s="2">
        <v>34.090000000000003</v>
      </c>
      <c r="M160" s="2">
        <v>34.090000000000003</v>
      </c>
      <c r="N160" s="2">
        <v>34.090000000000003</v>
      </c>
      <c r="O160" s="2">
        <v>34.090000000000003</v>
      </c>
      <c r="P160" s="2">
        <v>34.090000000000003</v>
      </c>
      <c r="Q160" s="2">
        <v>34.090000000000003</v>
      </c>
      <c r="R160" s="2">
        <v>34.090000000000003</v>
      </c>
      <c r="S160" s="2">
        <v>34.090000000000003</v>
      </c>
      <c r="T160" s="2">
        <v>32.39</v>
      </c>
      <c r="U160" s="2">
        <v>39.200000000000003</v>
      </c>
      <c r="V160" s="2">
        <v>34.090000000000003</v>
      </c>
      <c r="W160" s="2">
        <v>34.090000000000003</v>
      </c>
      <c r="X160" s="2">
        <v>32.39</v>
      </c>
    </row>
    <row r="161" spans="1:24" x14ac:dyDescent="0.5">
      <c r="A161" s="113" t="s">
        <v>281</v>
      </c>
      <c r="B161" s="113" t="s">
        <v>602</v>
      </c>
      <c r="C161" s="2">
        <v>44.9</v>
      </c>
      <c r="D161" s="2">
        <v>42.66</v>
      </c>
      <c r="E161" s="2">
        <v>42.66</v>
      </c>
      <c r="F161" s="2">
        <v>51.64</v>
      </c>
      <c r="G161" s="2">
        <v>42.66</v>
      </c>
      <c r="H161" s="2">
        <v>51.64</v>
      </c>
      <c r="I161" s="2">
        <v>42.66</v>
      </c>
      <c r="J161" s="2">
        <v>42.66</v>
      </c>
      <c r="K161" s="2">
        <v>44.9</v>
      </c>
      <c r="L161" s="2">
        <v>44.9</v>
      </c>
      <c r="M161" s="2">
        <v>44.9</v>
      </c>
      <c r="N161" s="2">
        <v>44.9</v>
      </c>
      <c r="O161" s="2">
        <v>44.9</v>
      </c>
      <c r="P161" s="2">
        <v>44.9</v>
      </c>
      <c r="Q161" s="2">
        <v>44.9</v>
      </c>
      <c r="R161" s="2">
        <v>44.9</v>
      </c>
      <c r="S161" s="2">
        <v>44.9</v>
      </c>
      <c r="T161" s="2">
        <v>42.66</v>
      </c>
      <c r="U161" s="2">
        <v>51.64</v>
      </c>
      <c r="V161" s="2">
        <v>44.9</v>
      </c>
      <c r="W161" s="2">
        <v>44.9</v>
      </c>
      <c r="X161" s="2">
        <v>42.66</v>
      </c>
    </row>
    <row r="162" spans="1:24" x14ac:dyDescent="0.5">
      <c r="A162" s="113" t="s">
        <v>282</v>
      </c>
      <c r="B162" s="113" t="s">
        <v>603</v>
      </c>
      <c r="C162" s="2">
        <v>44.9</v>
      </c>
      <c r="D162" s="2">
        <v>42.66</v>
      </c>
      <c r="E162" s="2">
        <v>42.66</v>
      </c>
      <c r="F162" s="2">
        <v>51.64</v>
      </c>
      <c r="G162" s="2">
        <v>42.66</v>
      </c>
      <c r="H162" s="2">
        <v>51.64</v>
      </c>
      <c r="I162" s="2">
        <v>42.66</v>
      </c>
      <c r="J162" s="2">
        <v>42.66</v>
      </c>
      <c r="K162" s="2">
        <v>44.9</v>
      </c>
      <c r="L162" s="2">
        <v>44.9</v>
      </c>
      <c r="M162" s="2">
        <v>44.9</v>
      </c>
      <c r="N162" s="2">
        <v>44.9</v>
      </c>
      <c r="O162" s="2">
        <v>44.9</v>
      </c>
      <c r="P162" s="2">
        <v>44.9</v>
      </c>
      <c r="Q162" s="2">
        <v>44.9</v>
      </c>
      <c r="R162" s="2">
        <v>44.9</v>
      </c>
      <c r="S162" s="2">
        <v>44.9</v>
      </c>
      <c r="T162" s="2">
        <v>42.66</v>
      </c>
      <c r="U162" s="2">
        <v>51.64</v>
      </c>
      <c r="V162" s="2">
        <v>44.9</v>
      </c>
      <c r="W162" s="2">
        <v>44.9</v>
      </c>
      <c r="X162" s="2">
        <v>42.66</v>
      </c>
    </row>
    <row r="163" spans="1:24" x14ac:dyDescent="0.5">
      <c r="A163" s="113" t="s">
        <v>283</v>
      </c>
      <c r="B163" s="113" t="s">
        <v>604</v>
      </c>
      <c r="C163" s="2">
        <v>44.9</v>
      </c>
      <c r="D163" s="2">
        <v>42.66</v>
      </c>
      <c r="E163" s="2">
        <v>42.66</v>
      </c>
      <c r="F163" s="2">
        <v>51.64</v>
      </c>
      <c r="G163" s="2">
        <v>42.66</v>
      </c>
      <c r="H163" s="2">
        <v>51.64</v>
      </c>
      <c r="I163" s="2">
        <v>42.66</v>
      </c>
      <c r="J163" s="2">
        <v>42.66</v>
      </c>
      <c r="K163" s="2">
        <v>44.9</v>
      </c>
      <c r="L163" s="2">
        <v>44.9</v>
      </c>
      <c r="M163" s="2">
        <v>44.9</v>
      </c>
      <c r="N163" s="2">
        <v>44.9</v>
      </c>
      <c r="O163" s="2">
        <v>44.9</v>
      </c>
      <c r="P163" s="2">
        <v>44.9</v>
      </c>
      <c r="Q163" s="2">
        <v>44.9</v>
      </c>
      <c r="R163" s="2">
        <v>44.9</v>
      </c>
      <c r="S163" s="2">
        <v>44.9</v>
      </c>
      <c r="T163" s="2">
        <v>42.66</v>
      </c>
      <c r="U163" s="2">
        <v>51.64</v>
      </c>
      <c r="V163" s="2">
        <v>44.9</v>
      </c>
      <c r="W163" s="2">
        <v>44.9</v>
      </c>
      <c r="X163" s="2">
        <v>42.66</v>
      </c>
    </row>
    <row r="164" spans="1:24" x14ac:dyDescent="0.5">
      <c r="A164" s="113" t="s">
        <v>284</v>
      </c>
      <c r="B164" s="113" t="s">
        <v>605</v>
      </c>
      <c r="C164" s="2">
        <v>39.35</v>
      </c>
      <c r="D164" s="2">
        <v>37.380000000000003</v>
      </c>
      <c r="E164" s="2">
        <v>37.380000000000003</v>
      </c>
      <c r="F164" s="2">
        <v>45.25</v>
      </c>
      <c r="G164" s="2">
        <v>37.380000000000003</v>
      </c>
      <c r="H164" s="2">
        <v>45.25</v>
      </c>
      <c r="I164" s="2">
        <v>37.380000000000003</v>
      </c>
      <c r="J164" s="2">
        <v>37.380000000000003</v>
      </c>
      <c r="K164" s="2">
        <v>39.35</v>
      </c>
      <c r="L164" s="2">
        <v>39.35</v>
      </c>
      <c r="M164" s="2">
        <v>39.35</v>
      </c>
      <c r="N164" s="2">
        <v>39.35</v>
      </c>
      <c r="O164" s="2">
        <v>39.35</v>
      </c>
      <c r="P164" s="2">
        <v>39.35</v>
      </c>
      <c r="Q164" s="2">
        <v>39.35</v>
      </c>
      <c r="R164" s="2">
        <v>39.35</v>
      </c>
      <c r="S164" s="2">
        <v>39.35</v>
      </c>
      <c r="T164" s="2">
        <v>37.380000000000003</v>
      </c>
      <c r="U164" s="2">
        <v>45.25</v>
      </c>
      <c r="V164" s="2">
        <v>39.35</v>
      </c>
      <c r="W164" s="2">
        <v>39.35</v>
      </c>
      <c r="X164" s="2">
        <v>37.380000000000003</v>
      </c>
    </row>
    <row r="165" spans="1:24" x14ac:dyDescent="0.5">
      <c r="A165" s="113" t="s">
        <v>285</v>
      </c>
      <c r="B165" s="113" t="s">
        <v>606</v>
      </c>
      <c r="C165" s="2">
        <v>39.35</v>
      </c>
      <c r="D165" s="2">
        <v>37.380000000000003</v>
      </c>
      <c r="E165" s="2">
        <v>37.380000000000003</v>
      </c>
      <c r="F165" s="2">
        <v>45.25</v>
      </c>
      <c r="G165" s="2">
        <v>37.380000000000003</v>
      </c>
      <c r="H165" s="2">
        <v>45.25</v>
      </c>
      <c r="I165" s="2">
        <v>37.380000000000003</v>
      </c>
      <c r="J165" s="2">
        <v>37.380000000000003</v>
      </c>
      <c r="K165" s="2">
        <v>39.35</v>
      </c>
      <c r="L165" s="2">
        <v>39.35</v>
      </c>
      <c r="M165" s="2">
        <v>39.35</v>
      </c>
      <c r="N165" s="2">
        <v>39.35</v>
      </c>
      <c r="O165" s="2">
        <v>39.35</v>
      </c>
      <c r="P165" s="2">
        <v>39.35</v>
      </c>
      <c r="Q165" s="2">
        <v>39.35</v>
      </c>
      <c r="R165" s="2">
        <v>39.35</v>
      </c>
      <c r="S165" s="2">
        <v>39.35</v>
      </c>
      <c r="T165" s="2">
        <v>37.380000000000003</v>
      </c>
      <c r="U165" s="2">
        <v>45.25</v>
      </c>
      <c r="V165" s="2">
        <v>39.35</v>
      </c>
      <c r="W165" s="2">
        <v>39.35</v>
      </c>
      <c r="X165" s="2">
        <v>37.380000000000003</v>
      </c>
    </row>
    <row r="166" spans="1:24" x14ac:dyDescent="0.5">
      <c r="A166" s="113" t="s">
        <v>286</v>
      </c>
      <c r="B166" s="113" t="s">
        <v>607</v>
      </c>
      <c r="C166" s="2">
        <v>39.35</v>
      </c>
      <c r="D166" s="2">
        <v>37.380000000000003</v>
      </c>
      <c r="E166" s="2">
        <v>37.380000000000003</v>
      </c>
      <c r="F166" s="2">
        <v>45.25</v>
      </c>
      <c r="G166" s="2">
        <v>37.380000000000003</v>
      </c>
      <c r="H166" s="2">
        <v>45.25</v>
      </c>
      <c r="I166" s="2">
        <v>37.380000000000003</v>
      </c>
      <c r="J166" s="2">
        <v>37.380000000000003</v>
      </c>
      <c r="K166" s="2">
        <v>39.35</v>
      </c>
      <c r="L166" s="2">
        <v>39.35</v>
      </c>
      <c r="M166" s="2">
        <v>39.35</v>
      </c>
      <c r="N166" s="2">
        <v>39.35</v>
      </c>
      <c r="O166" s="2">
        <v>39.35</v>
      </c>
      <c r="P166" s="2">
        <v>39.35</v>
      </c>
      <c r="Q166" s="2">
        <v>39.35</v>
      </c>
      <c r="R166" s="2">
        <v>39.35</v>
      </c>
      <c r="S166" s="2">
        <v>39.35</v>
      </c>
      <c r="T166" s="2">
        <v>37.380000000000003</v>
      </c>
      <c r="U166" s="2">
        <v>45.25</v>
      </c>
      <c r="V166" s="2">
        <v>39.35</v>
      </c>
      <c r="W166" s="2">
        <v>39.35</v>
      </c>
      <c r="X166" s="2">
        <v>37.380000000000003</v>
      </c>
    </row>
    <row r="167" spans="1:24" x14ac:dyDescent="0.5">
      <c r="A167" s="113" t="s">
        <v>287</v>
      </c>
      <c r="B167" s="113" t="s">
        <v>608</v>
      </c>
      <c r="C167" s="2">
        <v>58.7</v>
      </c>
      <c r="D167" s="2">
        <v>55.77</v>
      </c>
      <c r="E167" s="2">
        <v>55.77</v>
      </c>
      <c r="F167" s="2">
        <v>67.510000000000005</v>
      </c>
      <c r="G167" s="2">
        <v>55.77</v>
      </c>
      <c r="H167" s="2">
        <v>67.510000000000005</v>
      </c>
      <c r="I167" s="2">
        <v>55.77</v>
      </c>
      <c r="J167" s="2">
        <v>55.77</v>
      </c>
      <c r="K167" s="2">
        <v>58.7</v>
      </c>
      <c r="L167" s="2">
        <v>58.7</v>
      </c>
      <c r="M167" s="2">
        <v>58.7</v>
      </c>
      <c r="N167" s="2">
        <v>58.7</v>
      </c>
      <c r="O167" s="2">
        <v>58.7</v>
      </c>
      <c r="P167" s="2">
        <v>58.7</v>
      </c>
      <c r="Q167" s="2">
        <v>58.7</v>
      </c>
      <c r="R167" s="2">
        <v>58.7</v>
      </c>
      <c r="S167" s="2">
        <v>58.7</v>
      </c>
      <c r="T167" s="2">
        <v>55.77</v>
      </c>
      <c r="U167" s="2">
        <v>67.510000000000005</v>
      </c>
      <c r="V167" s="2">
        <v>58.7</v>
      </c>
      <c r="W167" s="2">
        <v>58.7</v>
      </c>
      <c r="X167" s="2">
        <v>55.77</v>
      </c>
    </row>
    <row r="168" spans="1:24" x14ac:dyDescent="0.5">
      <c r="A168" s="113" t="s">
        <v>288</v>
      </c>
      <c r="B168" s="113" t="s">
        <v>609</v>
      </c>
      <c r="C168" s="2">
        <v>58.7</v>
      </c>
      <c r="D168" s="2">
        <v>55.77</v>
      </c>
      <c r="E168" s="2">
        <v>55.77</v>
      </c>
      <c r="F168" s="2">
        <v>67.510000000000005</v>
      </c>
      <c r="G168" s="2">
        <v>55.77</v>
      </c>
      <c r="H168" s="2">
        <v>67.510000000000005</v>
      </c>
      <c r="I168" s="2">
        <v>55.77</v>
      </c>
      <c r="J168" s="2">
        <v>55.77</v>
      </c>
      <c r="K168" s="2">
        <v>58.7</v>
      </c>
      <c r="L168" s="2">
        <v>58.7</v>
      </c>
      <c r="M168" s="2">
        <v>58.7</v>
      </c>
      <c r="N168" s="2">
        <v>58.7</v>
      </c>
      <c r="O168" s="2">
        <v>58.7</v>
      </c>
      <c r="P168" s="2">
        <v>58.7</v>
      </c>
      <c r="Q168" s="2">
        <v>58.7</v>
      </c>
      <c r="R168" s="2">
        <v>58.7</v>
      </c>
      <c r="S168" s="2">
        <v>58.7</v>
      </c>
      <c r="T168" s="2">
        <v>55.77</v>
      </c>
      <c r="U168" s="2">
        <v>67.510000000000005</v>
      </c>
      <c r="V168" s="2">
        <v>58.7</v>
      </c>
      <c r="W168" s="2">
        <v>58.7</v>
      </c>
      <c r="X168" s="2">
        <v>55.77</v>
      </c>
    </row>
    <row r="169" spans="1:24" x14ac:dyDescent="0.5">
      <c r="A169" s="113" t="s">
        <v>289</v>
      </c>
      <c r="B169" s="113" t="s">
        <v>610</v>
      </c>
      <c r="C169" s="2">
        <v>58.7</v>
      </c>
      <c r="D169" s="2">
        <v>55.77</v>
      </c>
      <c r="E169" s="2">
        <v>55.77</v>
      </c>
      <c r="F169" s="2">
        <v>67.510000000000005</v>
      </c>
      <c r="G169" s="2">
        <v>55.77</v>
      </c>
      <c r="H169" s="2">
        <v>67.510000000000005</v>
      </c>
      <c r="I169" s="2">
        <v>55.77</v>
      </c>
      <c r="J169" s="2">
        <v>55.77</v>
      </c>
      <c r="K169" s="2">
        <v>58.7</v>
      </c>
      <c r="L169" s="2">
        <v>58.7</v>
      </c>
      <c r="M169" s="2">
        <v>58.7</v>
      </c>
      <c r="N169" s="2">
        <v>58.7</v>
      </c>
      <c r="O169" s="2">
        <v>58.7</v>
      </c>
      <c r="P169" s="2">
        <v>58.7</v>
      </c>
      <c r="Q169" s="2">
        <v>58.7</v>
      </c>
      <c r="R169" s="2">
        <v>58.7</v>
      </c>
      <c r="S169" s="2">
        <v>58.7</v>
      </c>
      <c r="T169" s="2">
        <v>55.77</v>
      </c>
      <c r="U169" s="2">
        <v>67.510000000000005</v>
      </c>
      <c r="V169" s="2">
        <v>58.7</v>
      </c>
      <c r="W169" s="2">
        <v>58.7</v>
      </c>
      <c r="X169" s="2">
        <v>55.77</v>
      </c>
    </row>
    <row r="170" spans="1:24" x14ac:dyDescent="0.5">
      <c r="A170" s="113" t="s">
        <v>290</v>
      </c>
      <c r="B170" s="113" t="s">
        <v>611</v>
      </c>
      <c r="C170" s="2">
        <v>35.65</v>
      </c>
      <c r="D170" s="2">
        <v>33.869999999999997</v>
      </c>
      <c r="E170" s="2">
        <v>33.869999999999997</v>
      </c>
      <c r="F170" s="2">
        <v>41</v>
      </c>
      <c r="G170" s="2">
        <v>33.869999999999997</v>
      </c>
      <c r="H170" s="2">
        <v>41</v>
      </c>
      <c r="I170" s="2">
        <v>33.869999999999997</v>
      </c>
      <c r="J170" s="2">
        <v>33.869999999999997</v>
      </c>
      <c r="K170" s="2">
        <v>35.65</v>
      </c>
      <c r="L170" s="2">
        <v>35.65</v>
      </c>
      <c r="M170" s="2">
        <v>35.65</v>
      </c>
      <c r="N170" s="2">
        <v>35.65</v>
      </c>
      <c r="O170" s="2">
        <v>35.65</v>
      </c>
      <c r="P170" s="2">
        <v>35.65</v>
      </c>
      <c r="Q170" s="2">
        <v>35.65</v>
      </c>
      <c r="R170" s="2">
        <v>35.65</v>
      </c>
      <c r="S170" s="2">
        <v>35.65</v>
      </c>
      <c r="T170" s="2">
        <v>33.869999999999997</v>
      </c>
      <c r="U170" s="2">
        <v>41</v>
      </c>
      <c r="V170" s="2">
        <v>35.65</v>
      </c>
      <c r="W170" s="2">
        <v>35.65</v>
      </c>
      <c r="X170" s="2">
        <v>33.869999999999997</v>
      </c>
    </row>
    <row r="171" spans="1:24" x14ac:dyDescent="0.5">
      <c r="A171" s="113" t="s">
        <v>291</v>
      </c>
      <c r="B171" s="113" t="s">
        <v>612</v>
      </c>
      <c r="C171" s="2">
        <v>35.65</v>
      </c>
      <c r="D171" s="2">
        <v>33.869999999999997</v>
      </c>
      <c r="E171" s="2">
        <v>33.869999999999997</v>
      </c>
      <c r="F171" s="2">
        <v>41</v>
      </c>
      <c r="G171" s="2">
        <v>33.869999999999997</v>
      </c>
      <c r="H171" s="2">
        <v>41</v>
      </c>
      <c r="I171" s="2">
        <v>33.869999999999997</v>
      </c>
      <c r="J171" s="2">
        <v>33.869999999999997</v>
      </c>
      <c r="K171" s="2">
        <v>35.65</v>
      </c>
      <c r="L171" s="2">
        <v>35.65</v>
      </c>
      <c r="M171" s="2">
        <v>35.65</v>
      </c>
      <c r="N171" s="2">
        <v>35.65</v>
      </c>
      <c r="O171" s="2">
        <v>35.65</v>
      </c>
      <c r="P171" s="2">
        <v>35.65</v>
      </c>
      <c r="Q171" s="2">
        <v>35.65</v>
      </c>
      <c r="R171" s="2">
        <v>35.65</v>
      </c>
      <c r="S171" s="2">
        <v>35.65</v>
      </c>
      <c r="T171" s="2">
        <v>33.869999999999997</v>
      </c>
      <c r="U171" s="2">
        <v>41</v>
      </c>
      <c r="V171" s="2">
        <v>35.65</v>
      </c>
      <c r="W171" s="2">
        <v>35.65</v>
      </c>
      <c r="X171" s="2">
        <v>33.869999999999997</v>
      </c>
    </row>
    <row r="172" spans="1:24" x14ac:dyDescent="0.5">
      <c r="A172" s="113" t="s">
        <v>292</v>
      </c>
      <c r="B172" s="113" t="s">
        <v>613</v>
      </c>
      <c r="C172" s="2">
        <v>35.65</v>
      </c>
      <c r="D172" s="2">
        <v>33.869999999999997</v>
      </c>
      <c r="E172" s="2">
        <v>33.869999999999997</v>
      </c>
      <c r="F172" s="2">
        <v>41</v>
      </c>
      <c r="G172" s="2">
        <v>33.869999999999997</v>
      </c>
      <c r="H172" s="2">
        <v>41</v>
      </c>
      <c r="I172" s="2">
        <v>33.869999999999997</v>
      </c>
      <c r="J172" s="2">
        <v>33.869999999999997</v>
      </c>
      <c r="K172" s="2">
        <v>35.65</v>
      </c>
      <c r="L172" s="2">
        <v>35.65</v>
      </c>
      <c r="M172" s="2">
        <v>35.65</v>
      </c>
      <c r="N172" s="2">
        <v>35.65</v>
      </c>
      <c r="O172" s="2">
        <v>35.65</v>
      </c>
      <c r="P172" s="2">
        <v>35.65</v>
      </c>
      <c r="Q172" s="2">
        <v>35.65</v>
      </c>
      <c r="R172" s="2">
        <v>35.65</v>
      </c>
      <c r="S172" s="2">
        <v>35.65</v>
      </c>
      <c r="T172" s="2">
        <v>33.869999999999997</v>
      </c>
      <c r="U172" s="2">
        <v>41</v>
      </c>
      <c r="V172" s="2">
        <v>35.65</v>
      </c>
      <c r="W172" s="2">
        <v>35.65</v>
      </c>
      <c r="X172" s="2">
        <v>33.869999999999997</v>
      </c>
    </row>
    <row r="173" spans="1:24" x14ac:dyDescent="0.5">
      <c r="A173" s="113" t="s">
        <v>293</v>
      </c>
      <c r="B173" s="113" t="s">
        <v>614</v>
      </c>
      <c r="C173" s="2">
        <v>25.38</v>
      </c>
      <c r="D173" s="2">
        <v>24.11</v>
      </c>
      <c r="E173" s="2">
        <v>24.11</v>
      </c>
      <c r="F173" s="2">
        <v>29.19</v>
      </c>
      <c r="G173" s="2">
        <v>24.11</v>
      </c>
      <c r="H173" s="2">
        <v>29.19</v>
      </c>
      <c r="I173" s="2">
        <v>24.11</v>
      </c>
      <c r="J173" s="2">
        <v>24.11</v>
      </c>
      <c r="K173" s="2">
        <v>25.38</v>
      </c>
      <c r="L173" s="2">
        <v>25.38</v>
      </c>
      <c r="M173" s="2">
        <v>25.38</v>
      </c>
      <c r="N173" s="2">
        <v>25.38</v>
      </c>
      <c r="O173" s="2">
        <v>25.38</v>
      </c>
      <c r="P173" s="2">
        <v>25.38</v>
      </c>
      <c r="Q173" s="2">
        <v>25.38</v>
      </c>
      <c r="R173" s="2">
        <v>25.38</v>
      </c>
      <c r="S173" s="2">
        <v>25.38</v>
      </c>
      <c r="T173" s="2">
        <v>24.11</v>
      </c>
      <c r="U173" s="2">
        <v>29.19</v>
      </c>
      <c r="V173" s="2">
        <v>25.38</v>
      </c>
      <c r="W173" s="2">
        <v>25.38</v>
      </c>
      <c r="X173" s="2">
        <v>24.11</v>
      </c>
    </row>
    <row r="174" spans="1:24" x14ac:dyDescent="0.5">
      <c r="A174" s="113" t="s">
        <v>294</v>
      </c>
      <c r="B174" s="113" t="s">
        <v>615</v>
      </c>
      <c r="C174" s="2">
        <v>25.38</v>
      </c>
      <c r="D174" s="2">
        <v>24.11</v>
      </c>
      <c r="E174" s="2">
        <v>24.11</v>
      </c>
      <c r="F174" s="2">
        <v>29.19</v>
      </c>
      <c r="G174" s="2">
        <v>24.11</v>
      </c>
      <c r="H174" s="2">
        <v>29.19</v>
      </c>
      <c r="I174" s="2">
        <v>24.11</v>
      </c>
      <c r="J174" s="2">
        <v>24.11</v>
      </c>
      <c r="K174" s="2">
        <v>25.38</v>
      </c>
      <c r="L174" s="2">
        <v>25.38</v>
      </c>
      <c r="M174" s="2">
        <v>25.38</v>
      </c>
      <c r="N174" s="2">
        <v>25.38</v>
      </c>
      <c r="O174" s="2">
        <v>25.38</v>
      </c>
      <c r="P174" s="2">
        <v>25.38</v>
      </c>
      <c r="Q174" s="2">
        <v>25.38</v>
      </c>
      <c r="R174" s="2">
        <v>25.38</v>
      </c>
      <c r="S174" s="2">
        <v>25.38</v>
      </c>
      <c r="T174" s="2">
        <v>24.11</v>
      </c>
      <c r="U174" s="2">
        <v>29.19</v>
      </c>
      <c r="V174" s="2">
        <v>25.38</v>
      </c>
      <c r="W174" s="2">
        <v>25.38</v>
      </c>
      <c r="X174" s="2">
        <v>24.11</v>
      </c>
    </row>
    <row r="175" spans="1:24" x14ac:dyDescent="0.5">
      <c r="A175" s="113" t="s">
        <v>295</v>
      </c>
      <c r="B175" s="113" t="s">
        <v>616</v>
      </c>
      <c r="C175" s="2">
        <v>25.38</v>
      </c>
      <c r="D175" s="2">
        <v>24.11</v>
      </c>
      <c r="E175" s="2">
        <v>24.11</v>
      </c>
      <c r="F175" s="2">
        <v>29.19</v>
      </c>
      <c r="G175" s="2">
        <v>24.11</v>
      </c>
      <c r="H175" s="2">
        <v>29.19</v>
      </c>
      <c r="I175" s="2">
        <v>24.11</v>
      </c>
      <c r="J175" s="2">
        <v>24.11</v>
      </c>
      <c r="K175" s="2">
        <v>25.38</v>
      </c>
      <c r="L175" s="2">
        <v>25.38</v>
      </c>
      <c r="M175" s="2">
        <v>25.38</v>
      </c>
      <c r="N175" s="2">
        <v>25.38</v>
      </c>
      <c r="O175" s="2">
        <v>25.38</v>
      </c>
      <c r="P175" s="2">
        <v>25.38</v>
      </c>
      <c r="Q175" s="2">
        <v>25.38</v>
      </c>
      <c r="R175" s="2">
        <v>25.38</v>
      </c>
      <c r="S175" s="2">
        <v>25.38</v>
      </c>
      <c r="T175" s="2">
        <v>24.11</v>
      </c>
      <c r="U175" s="2">
        <v>29.19</v>
      </c>
      <c r="V175" s="2">
        <v>25.38</v>
      </c>
      <c r="W175" s="2">
        <v>25.38</v>
      </c>
      <c r="X175" s="2">
        <v>24.11</v>
      </c>
    </row>
    <row r="176" spans="1:24" x14ac:dyDescent="0.5">
      <c r="A176" s="113" t="s">
        <v>296</v>
      </c>
      <c r="B176" s="113" t="s">
        <v>617</v>
      </c>
      <c r="C176" s="2">
        <v>19.329999999999998</v>
      </c>
      <c r="D176" s="2">
        <v>18.36</v>
      </c>
      <c r="E176" s="2">
        <v>18.36</v>
      </c>
      <c r="F176" s="2">
        <v>22.23</v>
      </c>
      <c r="G176" s="2">
        <v>18.36</v>
      </c>
      <c r="H176" s="2">
        <v>22.23</v>
      </c>
      <c r="I176" s="2">
        <v>18.36</v>
      </c>
      <c r="J176" s="2">
        <v>18.36</v>
      </c>
      <c r="K176" s="2">
        <v>19.329999999999998</v>
      </c>
      <c r="L176" s="2">
        <v>19.329999999999998</v>
      </c>
      <c r="M176" s="2">
        <v>19.329999999999998</v>
      </c>
      <c r="N176" s="2">
        <v>19.329999999999998</v>
      </c>
      <c r="O176" s="2">
        <v>19.329999999999998</v>
      </c>
      <c r="P176" s="2">
        <v>19.329999999999998</v>
      </c>
      <c r="Q176" s="2">
        <v>19.329999999999998</v>
      </c>
      <c r="R176" s="2">
        <v>19.329999999999998</v>
      </c>
      <c r="S176" s="2">
        <v>19.329999999999998</v>
      </c>
      <c r="T176" s="2">
        <v>18.36</v>
      </c>
      <c r="U176" s="2">
        <v>22.23</v>
      </c>
      <c r="V176" s="2">
        <v>19.329999999999998</v>
      </c>
      <c r="W176" s="2">
        <v>19.329999999999998</v>
      </c>
      <c r="X176" s="2">
        <v>18.36</v>
      </c>
    </row>
    <row r="177" spans="1:24" x14ac:dyDescent="0.5">
      <c r="A177" s="113" t="s">
        <v>297</v>
      </c>
      <c r="B177" s="113" t="s">
        <v>618</v>
      </c>
      <c r="C177" s="2">
        <v>19.329999999999998</v>
      </c>
      <c r="D177" s="2">
        <v>18.36</v>
      </c>
      <c r="E177" s="2">
        <v>18.36</v>
      </c>
      <c r="F177" s="2">
        <v>22.23</v>
      </c>
      <c r="G177" s="2">
        <v>18.36</v>
      </c>
      <c r="H177" s="2">
        <v>22.23</v>
      </c>
      <c r="I177" s="2">
        <v>18.36</v>
      </c>
      <c r="J177" s="2">
        <v>18.36</v>
      </c>
      <c r="K177" s="2">
        <v>19.329999999999998</v>
      </c>
      <c r="L177" s="2">
        <v>19.329999999999998</v>
      </c>
      <c r="M177" s="2">
        <v>19.329999999999998</v>
      </c>
      <c r="N177" s="2">
        <v>19.329999999999998</v>
      </c>
      <c r="O177" s="2">
        <v>19.329999999999998</v>
      </c>
      <c r="P177" s="2">
        <v>19.329999999999998</v>
      </c>
      <c r="Q177" s="2">
        <v>19.329999999999998</v>
      </c>
      <c r="R177" s="2">
        <v>19.329999999999998</v>
      </c>
      <c r="S177" s="2">
        <v>19.329999999999998</v>
      </c>
      <c r="T177" s="2">
        <v>18.36</v>
      </c>
      <c r="U177" s="2">
        <v>22.23</v>
      </c>
      <c r="V177" s="2">
        <v>19.329999999999998</v>
      </c>
      <c r="W177" s="2">
        <v>19.329999999999998</v>
      </c>
      <c r="X177" s="2">
        <v>18.36</v>
      </c>
    </row>
    <row r="178" spans="1:24" x14ac:dyDescent="0.5">
      <c r="A178" s="113" t="s">
        <v>298</v>
      </c>
      <c r="B178" s="113" t="s">
        <v>619</v>
      </c>
      <c r="C178" s="2">
        <v>19.329999999999998</v>
      </c>
      <c r="D178" s="2">
        <v>18.36</v>
      </c>
      <c r="E178" s="2">
        <v>18.36</v>
      </c>
      <c r="F178" s="2">
        <v>22.23</v>
      </c>
      <c r="G178" s="2">
        <v>18.36</v>
      </c>
      <c r="H178" s="2">
        <v>22.23</v>
      </c>
      <c r="I178" s="2">
        <v>18.36</v>
      </c>
      <c r="J178" s="2">
        <v>18.36</v>
      </c>
      <c r="K178" s="2">
        <v>19.329999999999998</v>
      </c>
      <c r="L178" s="2">
        <v>19.329999999999998</v>
      </c>
      <c r="M178" s="2">
        <v>19.329999999999998</v>
      </c>
      <c r="N178" s="2">
        <v>19.329999999999998</v>
      </c>
      <c r="O178" s="2">
        <v>19.329999999999998</v>
      </c>
      <c r="P178" s="2">
        <v>19.329999999999998</v>
      </c>
      <c r="Q178" s="2">
        <v>19.329999999999998</v>
      </c>
      <c r="R178" s="2">
        <v>19.329999999999998</v>
      </c>
      <c r="S178" s="2">
        <v>19.329999999999998</v>
      </c>
      <c r="T178" s="2">
        <v>18.36</v>
      </c>
      <c r="U178" s="2">
        <v>22.23</v>
      </c>
      <c r="V178" s="2">
        <v>19.329999999999998</v>
      </c>
      <c r="W178" s="2">
        <v>19.329999999999998</v>
      </c>
      <c r="X178" s="2">
        <v>18.36</v>
      </c>
    </row>
    <row r="179" spans="1:24" x14ac:dyDescent="0.5">
      <c r="A179" s="113" t="s">
        <v>299</v>
      </c>
      <c r="B179" s="113" t="s">
        <v>620</v>
      </c>
      <c r="C179" s="2">
        <v>57.85</v>
      </c>
      <c r="D179" s="2">
        <v>54.96</v>
      </c>
      <c r="E179" s="2">
        <v>54.96</v>
      </c>
      <c r="F179" s="2">
        <v>66.53</v>
      </c>
      <c r="G179" s="2">
        <v>54.96</v>
      </c>
      <c r="H179" s="2">
        <v>66.53</v>
      </c>
      <c r="I179" s="2">
        <v>54.96</v>
      </c>
      <c r="J179" s="2">
        <v>54.96</v>
      </c>
      <c r="K179" s="2">
        <v>57.85</v>
      </c>
      <c r="L179" s="2">
        <v>57.85</v>
      </c>
      <c r="M179" s="2">
        <v>57.85</v>
      </c>
      <c r="N179" s="2">
        <v>57.85</v>
      </c>
      <c r="O179" s="2">
        <v>57.85</v>
      </c>
      <c r="P179" s="2">
        <v>57.85</v>
      </c>
      <c r="Q179" s="2">
        <v>57.85</v>
      </c>
      <c r="R179" s="2">
        <v>57.85</v>
      </c>
      <c r="S179" s="2">
        <v>57.85</v>
      </c>
      <c r="T179" s="2">
        <v>54.96</v>
      </c>
      <c r="U179" s="2">
        <v>66.53</v>
      </c>
      <c r="V179" s="2">
        <v>57.85</v>
      </c>
      <c r="W179" s="2">
        <v>57.85</v>
      </c>
      <c r="X179" s="2">
        <v>54.96</v>
      </c>
    </row>
    <row r="180" spans="1:24" x14ac:dyDescent="0.5">
      <c r="A180" s="113" t="s">
        <v>300</v>
      </c>
      <c r="B180" s="113" t="s">
        <v>621</v>
      </c>
      <c r="C180" s="2">
        <v>57.85</v>
      </c>
      <c r="D180" s="2">
        <v>54.96</v>
      </c>
      <c r="E180" s="2">
        <v>54.96</v>
      </c>
      <c r="F180" s="2">
        <v>66.53</v>
      </c>
      <c r="G180" s="2">
        <v>54.96</v>
      </c>
      <c r="H180" s="2">
        <v>66.53</v>
      </c>
      <c r="I180" s="2">
        <v>54.96</v>
      </c>
      <c r="J180" s="2">
        <v>54.96</v>
      </c>
      <c r="K180" s="2">
        <v>57.85</v>
      </c>
      <c r="L180" s="2">
        <v>57.85</v>
      </c>
      <c r="M180" s="2">
        <v>57.85</v>
      </c>
      <c r="N180" s="2">
        <v>57.85</v>
      </c>
      <c r="O180" s="2">
        <v>57.85</v>
      </c>
      <c r="P180" s="2">
        <v>57.85</v>
      </c>
      <c r="Q180" s="2">
        <v>57.85</v>
      </c>
      <c r="R180" s="2">
        <v>57.85</v>
      </c>
      <c r="S180" s="2">
        <v>57.85</v>
      </c>
      <c r="T180" s="2">
        <v>54.96</v>
      </c>
      <c r="U180" s="2">
        <v>66.53</v>
      </c>
      <c r="V180" s="2">
        <v>57.85</v>
      </c>
      <c r="W180" s="2">
        <v>57.85</v>
      </c>
      <c r="X180" s="2">
        <v>54.96</v>
      </c>
    </row>
    <row r="181" spans="1:24" x14ac:dyDescent="0.5">
      <c r="A181" s="113" t="s">
        <v>301</v>
      </c>
      <c r="B181" s="113" t="s">
        <v>622</v>
      </c>
      <c r="C181" s="2">
        <v>57.85</v>
      </c>
      <c r="D181" s="2">
        <v>54.96</v>
      </c>
      <c r="E181" s="2">
        <v>54.96</v>
      </c>
      <c r="F181" s="2">
        <v>66.53</v>
      </c>
      <c r="G181" s="2">
        <v>54.96</v>
      </c>
      <c r="H181" s="2">
        <v>66.53</v>
      </c>
      <c r="I181" s="2">
        <v>54.96</v>
      </c>
      <c r="J181" s="2">
        <v>54.96</v>
      </c>
      <c r="K181" s="2">
        <v>57.85</v>
      </c>
      <c r="L181" s="2">
        <v>57.85</v>
      </c>
      <c r="M181" s="2">
        <v>57.85</v>
      </c>
      <c r="N181" s="2">
        <v>57.85</v>
      </c>
      <c r="O181" s="2">
        <v>57.85</v>
      </c>
      <c r="P181" s="2">
        <v>57.85</v>
      </c>
      <c r="Q181" s="2">
        <v>57.85</v>
      </c>
      <c r="R181" s="2">
        <v>57.85</v>
      </c>
      <c r="S181" s="2">
        <v>57.85</v>
      </c>
      <c r="T181" s="2">
        <v>54.96</v>
      </c>
      <c r="U181" s="2">
        <v>66.53</v>
      </c>
      <c r="V181" s="2">
        <v>57.85</v>
      </c>
      <c r="W181" s="2">
        <v>57.85</v>
      </c>
      <c r="X181" s="2">
        <v>54.96</v>
      </c>
    </row>
    <row r="182" spans="1:24" x14ac:dyDescent="0.5">
      <c r="A182" s="113" t="s">
        <v>302</v>
      </c>
      <c r="B182" s="113" t="s">
        <v>623</v>
      </c>
      <c r="C182" s="2">
        <v>40.619999999999997</v>
      </c>
      <c r="D182" s="2">
        <v>38.590000000000003</v>
      </c>
      <c r="E182" s="2">
        <v>38.590000000000003</v>
      </c>
      <c r="F182" s="2">
        <v>46.71</v>
      </c>
      <c r="G182" s="2">
        <v>38.590000000000003</v>
      </c>
      <c r="H182" s="2">
        <v>46.71</v>
      </c>
      <c r="I182" s="2">
        <v>38.590000000000003</v>
      </c>
      <c r="J182" s="2">
        <v>38.590000000000003</v>
      </c>
      <c r="K182" s="2">
        <v>40.619999999999997</v>
      </c>
      <c r="L182" s="2">
        <v>40.619999999999997</v>
      </c>
      <c r="M182" s="2">
        <v>40.619999999999997</v>
      </c>
      <c r="N182" s="2">
        <v>40.619999999999997</v>
      </c>
      <c r="O182" s="2">
        <v>40.619999999999997</v>
      </c>
      <c r="P182" s="2">
        <v>40.619999999999997</v>
      </c>
      <c r="Q182" s="2">
        <v>40.619999999999997</v>
      </c>
      <c r="R182" s="2">
        <v>40.619999999999997</v>
      </c>
      <c r="S182" s="2">
        <v>40.619999999999997</v>
      </c>
      <c r="T182" s="2">
        <v>38.590000000000003</v>
      </c>
      <c r="U182" s="2">
        <v>46.71</v>
      </c>
      <c r="V182" s="2">
        <v>40.619999999999997</v>
      </c>
      <c r="W182" s="2">
        <v>40.619999999999997</v>
      </c>
      <c r="X182" s="2">
        <v>38.590000000000003</v>
      </c>
    </row>
    <row r="183" spans="1:24" x14ac:dyDescent="0.5">
      <c r="A183" s="113" t="s">
        <v>303</v>
      </c>
      <c r="B183" s="113" t="s">
        <v>624</v>
      </c>
      <c r="C183" s="2">
        <v>40.619999999999997</v>
      </c>
      <c r="D183" s="2">
        <v>38.590000000000003</v>
      </c>
      <c r="E183" s="2">
        <v>38.590000000000003</v>
      </c>
      <c r="F183" s="2">
        <v>46.71</v>
      </c>
      <c r="G183" s="2">
        <v>38.590000000000003</v>
      </c>
      <c r="H183" s="2">
        <v>46.71</v>
      </c>
      <c r="I183" s="2">
        <v>38.590000000000003</v>
      </c>
      <c r="J183" s="2">
        <v>38.590000000000003</v>
      </c>
      <c r="K183" s="2">
        <v>40.619999999999997</v>
      </c>
      <c r="L183" s="2">
        <v>40.619999999999997</v>
      </c>
      <c r="M183" s="2">
        <v>40.619999999999997</v>
      </c>
      <c r="N183" s="2">
        <v>40.619999999999997</v>
      </c>
      <c r="O183" s="2">
        <v>40.619999999999997</v>
      </c>
      <c r="P183" s="2">
        <v>40.619999999999997</v>
      </c>
      <c r="Q183" s="2">
        <v>40.619999999999997</v>
      </c>
      <c r="R183" s="2">
        <v>40.619999999999997</v>
      </c>
      <c r="S183" s="2">
        <v>40.619999999999997</v>
      </c>
      <c r="T183" s="2">
        <v>38.590000000000003</v>
      </c>
      <c r="U183" s="2">
        <v>46.71</v>
      </c>
      <c r="V183" s="2">
        <v>40.619999999999997</v>
      </c>
      <c r="W183" s="2">
        <v>40.619999999999997</v>
      </c>
      <c r="X183" s="2">
        <v>38.590000000000003</v>
      </c>
    </row>
    <row r="184" spans="1:24" x14ac:dyDescent="0.5">
      <c r="A184" s="113" t="s">
        <v>304</v>
      </c>
      <c r="B184" s="113" t="s">
        <v>625</v>
      </c>
      <c r="C184" s="2">
        <v>40.619999999999997</v>
      </c>
      <c r="D184" s="2">
        <v>38.590000000000003</v>
      </c>
      <c r="E184" s="2">
        <v>38.590000000000003</v>
      </c>
      <c r="F184" s="2">
        <v>46.71</v>
      </c>
      <c r="G184" s="2">
        <v>38.590000000000003</v>
      </c>
      <c r="H184" s="2">
        <v>46.71</v>
      </c>
      <c r="I184" s="2">
        <v>38.590000000000003</v>
      </c>
      <c r="J184" s="2">
        <v>38.590000000000003</v>
      </c>
      <c r="K184" s="2">
        <v>40.619999999999997</v>
      </c>
      <c r="L184" s="2">
        <v>40.619999999999997</v>
      </c>
      <c r="M184" s="2">
        <v>40.619999999999997</v>
      </c>
      <c r="N184" s="2">
        <v>40.619999999999997</v>
      </c>
      <c r="O184" s="2">
        <v>40.619999999999997</v>
      </c>
      <c r="P184" s="2">
        <v>40.619999999999997</v>
      </c>
      <c r="Q184" s="2">
        <v>40.619999999999997</v>
      </c>
      <c r="R184" s="2">
        <v>40.619999999999997</v>
      </c>
      <c r="S184" s="2">
        <v>40.619999999999997</v>
      </c>
      <c r="T184" s="2">
        <v>38.590000000000003</v>
      </c>
      <c r="U184" s="2">
        <v>46.71</v>
      </c>
      <c r="V184" s="2">
        <v>40.619999999999997</v>
      </c>
      <c r="W184" s="2">
        <v>40.619999999999997</v>
      </c>
      <c r="X184" s="2">
        <v>38.590000000000003</v>
      </c>
    </row>
    <row r="185" spans="1:24" x14ac:dyDescent="0.5">
      <c r="A185" s="113" t="s">
        <v>305</v>
      </c>
      <c r="B185" s="113" t="s">
        <v>626</v>
      </c>
      <c r="C185" s="2">
        <v>63.47</v>
      </c>
      <c r="D185" s="2">
        <v>60.3</v>
      </c>
      <c r="E185" s="2">
        <v>60.3</v>
      </c>
      <c r="F185" s="2">
        <v>72.989999999999995</v>
      </c>
      <c r="G185" s="2">
        <v>60.3</v>
      </c>
      <c r="H185" s="2">
        <v>72.989999999999995</v>
      </c>
      <c r="I185" s="2">
        <v>60.3</v>
      </c>
      <c r="J185" s="2">
        <v>60.3</v>
      </c>
      <c r="K185" s="2">
        <v>63.47</v>
      </c>
      <c r="L185" s="2">
        <v>63.47</v>
      </c>
      <c r="M185" s="2">
        <v>63.47</v>
      </c>
      <c r="N185" s="2">
        <v>63.47</v>
      </c>
      <c r="O185" s="2">
        <v>63.47</v>
      </c>
      <c r="P185" s="2">
        <v>63.47</v>
      </c>
      <c r="Q185" s="2">
        <v>63.47</v>
      </c>
      <c r="R185" s="2">
        <v>63.47</v>
      </c>
      <c r="S185" s="2">
        <v>63.47</v>
      </c>
      <c r="T185" s="2">
        <v>60.3</v>
      </c>
      <c r="U185" s="2">
        <v>72.989999999999995</v>
      </c>
      <c r="V185" s="2">
        <v>63.47</v>
      </c>
      <c r="W185" s="2">
        <v>63.47</v>
      </c>
      <c r="X185" s="2">
        <v>60.3</v>
      </c>
    </row>
    <row r="186" spans="1:24" x14ac:dyDescent="0.5">
      <c r="A186" s="113" t="s">
        <v>306</v>
      </c>
      <c r="B186" s="113" t="s">
        <v>627</v>
      </c>
      <c r="C186" s="2">
        <v>63.47</v>
      </c>
      <c r="D186" s="2">
        <v>60.3</v>
      </c>
      <c r="E186" s="2">
        <v>60.3</v>
      </c>
      <c r="F186" s="2">
        <v>72.989999999999995</v>
      </c>
      <c r="G186" s="2">
        <v>60.3</v>
      </c>
      <c r="H186" s="2">
        <v>72.989999999999995</v>
      </c>
      <c r="I186" s="2">
        <v>60.3</v>
      </c>
      <c r="J186" s="2">
        <v>60.3</v>
      </c>
      <c r="K186" s="2">
        <v>63.47</v>
      </c>
      <c r="L186" s="2">
        <v>63.47</v>
      </c>
      <c r="M186" s="2">
        <v>63.47</v>
      </c>
      <c r="N186" s="2">
        <v>63.47</v>
      </c>
      <c r="O186" s="2">
        <v>63.47</v>
      </c>
      <c r="P186" s="2">
        <v>63.47</v>
      </c>
      <c r="Q186" s="2">
        <v>63.47</v>
      </c>
      <c r="R186" s="2">
        <v>63.47</v>
      </c>
      <c r="S186" s="2">
        <v>63.47</v>
      </c>
      <c r="T186" s="2">
        <v>60.3</v>
      </c>
      <c r="U186" s="2">
        <v>72.989999999999995</v>
      </c>
      <c r="V186" s="2">
        <v>63.47</v>
      </c>
      <c r="W186" s="2">
        <v>63.47</v>
      </c>
      <c r="X186" s="2">
        <v>60.3</v>
      </c>
    </row>
    <row r="187" spans="1:24" x14ac:dyDescent="0.5">
      <c r="A187" s="113" t="s">
        <v>307</v>
      </c>
      <c r="B187" s="113" t="s">
        <v>628</v>
      </c>
      <c r="C187" s="2">
        <v>63.47</v>
      </c>
      <c r="D187" s="2">
        <v>60.3</v>
      </c>
      <c r="E187" s="2">
        <v>60.3</v>
      </c>
      <c r="F187" s="2">
        <v>72.989999999999995</v>
      </c>
      <c r="G187" s="2">
        <v>60.3</v>
      </c>
      <c r="H187" s="2">
        <v>72.989999999999995</v>
      </c>
      <c r="I187" s="2">
        <v>60.3</v>
      </c>
      <c r="J187" s="2">
        <v>60.3</v>
      </c>
      <c r="K187" s="2">
        <v>63.47</v>
      </c>
      <c r="L187" s="2">
        <v>63.47</v>
      </c>
      <c r="M187" s="2">
        <v>63.47</v>
      </c>
      <c r="N187" s="2">
        <v>63.47</v>
      </c>
      <c r="O187" s="2">
        <v>63.47</v>
      </c>
      <c r="P187" s="2">
        <v>63.47</v>
      </c>
      <c r="Q187" s="2">
        <v>63.47</v>
      </c>
      <c r="R187" s="2">
        <v>63.47</v>
      </c>
      <c r="S187" s="2">
        <v>63.47</v>
      </c>
      <c r="T187" s="2">
        <v>60.3</v>
      </c>
      <c r="U187" s="2">
        <v>72.989999999999995</v>
      </c>
      <c r="V187" s="2">
        <v>63.47</v>
      </c>
      <c r="W187" s="2">
        <v>63.47</v>
      </c>
      <c r="X187" s="2">
        <v>60.3</v>
      </c>
    </row>
    <row r="188" spans="1:24" x14ac:dyDescent="0.5">
      <c r="A188" s="113" t="s">
        <v>308</v>
      </c>
      <c r="B188" s="113" t="s">
        <v>629</v>
      </c>
      <c r="C188" s="2">
        <v>26.89</v>
      </c>
      <c r="D188" s="2">
        <v>25.55</v>
      </c>
      <c r="E188" s="2">
        <v>25.55</v>
      </c>
      <c r="F188" s="2">
        <v>30.92</v>
      </c>
      <c r="G188" s="2">
        <v>25.55</v>
      </c>
      <c r="H188" s="2">
        <v>30.92</v>
      </c>
      <c r="I188" s="2">
        <v>25.55</v>
      </c>
      <c r="J188" s="2">
        <v>25.55</v>
      </c>
      <c r="K188" s="2">
        <v>26.89</v>
      </c>
      <c r="L188" s="2">
        <v>26.89</v>
      </c>
      <c r="M188" s="2">
        <v>26.89</v>
      </c>
      <c r="N188" s="2">
        <v>26.89</v>
      </c>
      <c r="O188" s="2">
        <v>26.89</v>
      </c>
      <c r="P188" s="2">
        <v>26.89</v>
      </c>
      <c r="Q188" s="2">
        <v>26.89</v>
      </c>
      <c r="R188" s="2">
        <v>26.89</v>
      </c>
      <c r="S188" s="2">
        <v>26.89</v>
      </c>
      <c r="T188" s="2">
        <v>25.55</v>
      </c>
      <c r="U188" s="2">
        <v>30.92</v>
      </c>
      <c r="V188" s="2">
        <v>26.89</v>
      </c>
      <c r="W188" s="2">
        <v>26.89</v>
      </c>
      <c r="X188" s="2">
        <v>25.55</v>
      </c>
    </row>
    <row r="189" spans="1:24" x14ac:dyDescent="0.5">
      <c r="A189" s="113" t="s">
        <v>309</v>
      </c>
      <c r="B189" s="113" t="s">
        <v>630</v>
      </c>
      <c r="C189" s="2">
        <v>26.89</v>
      </c>
      <c r="D189" s="2">
        <v>25.55</v>
      </c>
      <c r="E189" s="2">
        <v>25.55</v>
      </c>
      <c r="F189" s="2">
        <v>30.92</v>
      </c>
      <c r="G189" s="2">
        <v>25.55</v>
      </c>
      <c r="H189" s="2">
        <v>30.92</v>
      </c>
      <c r="I189" s="2">
        <v>25.55</v>
      </c>
      <c r="J189" s="2">
        <v>25.55</v>
      </c>
      <c r="K189" s="2">
        <v>26.89</v>
      </c>
      <c r="L189" s="2">
        <v>26.89</v>
      </c>
      <c r="M189" s="2">
        <v>26.89</v>
      </c>
      <c r="N189" s="2">
        <v>26.89</v>
      </c>
      <c r="O189" s="2">
        <v>26.89</v>
      </c>
      <c r="P189" s="2">
        <v>26.89</v>
      </c>
      <c r="Q189" s="2">
        <v>26.89</v>
      </c>
      <c r="R189" s="2">
        <v>26.89</v>
      </c>
      <c r="S189" s="2">
        <v>26.89</v>
      </c>
      <c r="T189" s="2">
        <v>25.55</v>
      </c>
      <c r="U189" s="2">
        <v>30.92</v>
      </c>
      <c r="V189" s="2">
        <v>26.89</v>
      </c>
      <c r="W189" s="2">
        <v>26.89</v>
      </c>
      <c r="X189" s="2">
        <v>25.55</v>
      </c>
    </row>
    <row r="190" spans="1:24" x14ac:dyDescent="0.5">
      <c r="A190" s="113" t="s">
        <v>310</v>
      </c>
      <c r="B190" s="113" t="s">
        <v>631</v>
      </c>
      <c r="C190" s="2">
        <v>26.89</v>
      </c>
      <c r="D190" s="2">
        <v>25.55</v>
      </c>
      <c r="E190" s="2">
        <v>25.55</v>
      </c>
      <c r="F190" s="2">
        <v>30.92</v>
      </c>
      <c r="G190" s="2">
        <v>25.55</v>
      </c>
      <c r="H190" s="2">
        <v>30.92</v>
      </c>
      <c r="I190" s="2">
        <v>25.55</v>
      </c>
      <c r="J190" s="2">
        <v>25.55</v>
      </c>
      <c r="K190" s="2">
        <v>26.89</v>
      </c>
      <c r="L190" s="2">
        <v>26.89</v>
      </c>
      <c r="M190" s="2">
        <v>26.89</v>
      </c>
      <c r="N190" s="2">
        <v>26.89</v>
      </c>
      <c r="O190" s="2">
        <v>26.89</v>
      </c>
      <c r="P190" s="2">
        <v>26.89</v>
      </c>
      <c r="Q190" s="2">
        <v>26.89</v>
      </c>
      <c r="R190" s="2">
        <v>26.89</v>
      </c>
      <c r="S190" s="2">
        <v>26.89</v>
      </c>
      <c r="T190" s="2">
        <v>25.55</v>
      </c>
      <c r="U190" s="2">
        <v>30.92</v>
      </c>
      <c r="V190" s="2">
        <v>26.89</v>
      </c>
      <c r="W190" s="2">
        <v>26.89</v>
      </c>
      <c r="X190" s="2">
        <v>25.55</v>
      </c>
    </row>
    <row r="191" spans="1:24" x14ac:dyDescent="0.5">
      <c r="A191" s="113" t="s">
        <v>311</v>
      </c>
      <c r="B191" s="113" t="s">
        <v>632</v>
      </c>
      <c r="C191" s="2">
        <v>64.680000000000007</v>
      </c>
      <c r="D191" s="2">
        <v>61.45</v>
      </c>
      <c r="E191" s="2">
        <v>61.45</v>
      </c>
      <c r="F191" s="2">
        <v>74.38</v>
      </c>
      <c r="G191" s="2">
        <v>61.45</v>
      </c>
      <c r="H191" s="2">
        <v>74.38</v>
      </c>
      <c r="I191" s="2">
        <v>61.45</v>
      </c>
      <c r="J191" s="2">
        <v>61.45</v>
      </c>
      <c r="K191" s="2">
        <v>64.680000000000007</v>
      </c>
      <c r="L191" s="2">
        <v>64.680000000000007</v>
      </c>
      <c r="M191" s="2">
        <v>64.680000000000007</v>
      </c>
      <c r="N191" s="2">
        <v>64.680000000000007</v>
      </c>
      <c r="O191" s="2">
        <v>64.680000000000007</v>
      </c>
      <c r="P191" s="2">
        <v>64.680000000000007</v>
      </c>
      <c r="Q191" s="2">
        <v>64.680000000000007</v>
      </c>
      <c r="R191" s="2">
        <v>64.680000000000007</v>
      </c>
      <c r="S191" s="2">
        <v>64.680000000000007</v>
      </c>
      <c r="T191" s="2">
        <v>61.45</v>
      </c>
      <c r="U191" s="2">
        <v>74.38</v>
      </c>
      <c r="V191" s="2">
        <v>64.680000000000007</v>
      </c>
      <c r="W191" s="2">
        <v>64.680000000000007</v>
      </c>
      <c r="X191" s="2">
        <v>61.45</v>
      </c>
    </row>
    <row r="192" spans="1:24" x14ac:dyDescent="0.5">
      <c r="A192" s="113" t="s">
        <v>312</v>
      </c>
      <c r="B192" s="113" t="s">
        <v>633</v>
      </c>
      <c r="C192" s="2">
        <v>64.680000000000007</v>
      </c>
      <c r="D192" s="2">
        <v>61.45</v>
      </c>
      <c r="E192" s="2">
        <v>61.45</v>
      </c>
      <c r="F192" s="2">
        <v>74.38</v>
      </c>
      <c r="G192" s="2">
        <v>61.45</v>
      </c>
      <c r="H192" s="2">
        <v>74.38</v>
      </c>
      <c r="I192" s="2">
        <v>61.45</v>
      </c>
      <c r="J192" s="2">
        <v>61.45</v>
      </c>
      <c r="K192" s="2">
        <v>64.680000000000007</v>
      </c>
      <c r="L192" s="2">
        <v>64.680000000000007</v>
      </c>
      <c r="M192" s="2">
        <v>64.680000000000007</v>
      </c>
      <c r="N192" s="2">
        <v>64.680000000000007</v>
      </c>
      <c r="O192" s="2">
        <v>64.680000000000007</v>
      </c>
      <c r="P192" s="2">
        <v>64.680000000000007</v>
      </c>
      <c r="Q192" s="2">
        <v>64.680000000000007</v>
      </c>
      <c r="R192" s="2">
        <v>64.680000000000007</v>
      </c>
      <c r="S192" s="2">
        <v>64.680000000000007</v>
      </c>
      <c r="T192" s="2">
        <v>61.45</v>
      </c>
      <c r="U192" s="2">
        <v>74.38</v>
      </c>
      <c r="V192" s="2">
        <v>64.680000000000007</v>
      </c>
      <c r="W192" s="2">
        <v>64.680000000000007</v>
      </c>
      <c r="X192" s="2">
        <v>61.45</v>
      </c>
    </row>
    <row r="193" spans="1:24" x14ac:dyDescent="0.5">
      <c r="A193" s="113" t="s">
        <v>313</v>
      </c>
      <c r="B193" s="113" t="s">
        <v>634</v>
      </c>
      <c r="C193" s="2">
        <v>64.680000000000007</v>
      </c>
      <c r="D193" s="2">
        <v>61.45</v>
      </c>
      <c r="E193" s="2">
        <v>61.45</v>
      </c>
      <c r="F193" s="2">
        <v>74.38</v>
      </c>
      <c r="G193" s="2">
        <v>61.45</v>
      </c>
      <c r="H193" s="2">
        <v>74.38</v>
      </c>
      <c r="I193" s="2">
        <v>61.45</v>
      </c>
      <c r="J193" s="2">
        <v>61.45</v>
      </c>
      <c r="K193" s="2">
        <v>64.680000000000007</v>
      </c>
      <c r="L193" s="2">
        <v>64.680000000000007</v>
      </c>
      <c r="M193" s="2">
        <v>64.680000000000007</v>
      </c>
      <c r="N193" s="2">
        <v>64.680000000000007</v>
      </c>
      <c r="O193" s="2">
        <v>64.680000000000007</v>
      </c>
      <c r="P193" s="2">
        <v>64.680000000000007</v>
      </c>
      <c r="Q193" s="2">
        <v>64.680000000000007</v>
      </c>
      <c r="R193" s="2">
        <v>64.680000000000007</v>
      </c>
      <c r="S193" s="2">
        <v>64.680000000000007</v>
      </c>
      <c r="T193" s="2">
        <v>61.45</v>
      </c>
      <c r="U193" s="2">
        <v>74.38</v>
      </c>
      <c r="V193" s="2">
        <v>64.680000000000007</v>
      </c>
      <c r="W193" s="2">
        <v>64.680000000000007</v>
      </c>
      <c r="X193" s="2">
        <v>61.45</v>
      </c>
    </row>
    <row r="194" spans="1:24" x14ac:dyDescent="0.5">
      <c r="A194" s="113" t="s">
        <v>314</v>
      </c>
      <c r="B194" s="113" t="s">
        <v>635</v>
      </c>
      <c r="C194" s="2">
        <v>34.090000000000003</v>
      </c>
      <c r="D194" s="2">
        <v>32.39</v>
      </c>
      <c r="E194" s="2">
        <v>32.39</v>
      </c>
      <c r="F194" s="2">
        <v>39.200000000000003</v>
      </c>
      <c r="G194" s="2">
        <v>32.39</v>
      </c>
      <c r="H194" s="2">
        <v>39.200000000000003</v>
      </c>
      <c r="I194" s="2">
        <v>32.39</v>
      </c>
      <c r="J194" s="2">
        <v>32.39</v>
      </c>
      <c r="K194" s="2">
        <v>34.090000000000003</v>
      </c>
      <c r="L194" s="2">
        <v>34.090000000000003</v>
      </c>
      <c r="M194" s="2">
        <v>34.090000000000003</v>
      </c>
      <c r="N194" s="2">
        <v>34.090000000000003</v>
      </c>
      <c r="O194" s="2">
        <v>34.090000000000003</v>
      </c>
      <c r="P194" s="2">
        <v>34.090000000000003</v>
      </c>
      <c r="Q194" s="2">
        <v>34.090000000000003</v>
      </c>
      <c r="R194" s="2">
        <v>34.090000000000003</v>
      </c>
      <c r="S194" s="2">
        <v>34.090000000000003</v>
      </c>
      <c r="T194" s="2">
        <v>32.39</v>
      </c>
      <c r="U194" s="2">
        <v>39.200000000000003</v>
      </c>
      <c r="V194" s="2">
        <v>34.090000000000003</v>
      </c>
      <c r="W194" s="2">
        <v>34.090000000000003</v>
      </c>
      <c r="X194" s="2">
        <v>32.39</v>
      </c>
    </row>
    <row r="195" spans="1:24" x14ac:dyDescent="0.5">
      <c r="A195" s="113" t="s">
        <v>315</v>
      </c>
      <c r="B195" s="113" t="s">
        <v>636</v>
      </c>
      <c r="C195" s="2">
        <v>34.090000000000003</v>
      </c>
      <c r="D195" s="2">
        <v>32.39</v>
      </c>
      <c r="E195" s="2">
        <v>32.39</v>
      </c>
      <c r="F195" s="2">
        <v>39.200000000000003</v>
      </c>
      <c r="G195" s="2">
        <v>32.39</v>
      </c>
      <c r="H195" s="2">
        <v>39.200000000000003</v>
      </c>
      <c r="I195" s="2">
        <v>32.39</v>
      </c>
      <c r="J195" s="2">
        <v>32.39</v>
      </c>
      <c r="K195" s="2">
        <v>34.090000000000003</v>
      </c>
      <c r="L195" s="2">
        <v>34.090000000000003</v>
      </c>
      <c r="M195" s="2">
        <v>34.090000000000003</v>
      </c>
      <c r="N195" s="2">
        <v>34.090000000000003</v>
      </c>
      <c r="O195" s="2">
        <v>34.090000000000003</v>
      </c>
      <c r="P195" s="2">
        <v>34.090000000000003</v>
      </c>
      <c r="Q195" s="2">
        <v>34.090000000000003</v>
      </c>
      <c r="R195" s="2">
        <v>34.090000000000003</v>
      </c>
      <c r="S195" s="2">
        <v>34.090000000000003</v>
      </c>
      <c r="T195" s="2">
        <v>32.39</v>
      </c>
      <c r="U195" s="2">
        <v>39.200000000000003</v>
      </c>
      <c r="V195" s="2">
        <v>34.090000000000003</v>
      </c>
      <c r="W195" s="2">
        <v>34.090000000000003</v>
      </c>
      <c r="X195" s="2">
        <v>32.39</v>
      </c>
    </row>
    <row r="196" spans="1:24" x14ac:dyDescent="0.5">
      <c r="A196" s="113" t="s">
        <v>316</v>
      </c>
      <c r="B196" s="113" t="s">
        <v>637</v>
      </c>
      <c r="C196" s="2">
        <v>34.090000000000003</v>
      </c>
      <c r="D196" s="2">
        <v>32.39</v>
      </c>
      <c r="E196" s="2">
        <v>32.39</v>
      </c>
      <c r="F196" s="2">
        <v>39.200000000000003</v>
      </c>
      <c r="G196" s="2">
        <v>32.39</v>
      </c>
      <c r="H196" s="2">
        <v>39.200000000000003</v>
      </c>
      <c r="I196" s="2">
        <v>32.39</v>
      </c>
      <c r="J196" s="2">
        <v>32.39</v>
      </c>
      <c r="K196" s="2">
        <v>34.090000000000003</v>
      </c>
      <c r="L196" s="2">
        <v>34.090000000000003</v>
      </c>
      <c r="M196" s="2">
        <v>34.090000000000003</v>
      </c>
      <c r="N196" s="2">
        <v>34.090000000000003</v>
      </c>
      <c r="O196" s="2">
        <v>34.090000000000003</v>
      </c>
      <c r="P196" s="2">
        <v>34.090000000000003</v>
      </c>
      <c r="Q196" s="2">
        <v>34.090000000000003</v>
      </c>
      <c r="R196" s="2">
        <v>34.090000000000003</v>
      </c>
      <c r="S196" s="2">
        <v>34.090000000000003</v>
      </c>
      <c r="T196" s="2">
        <v>32.39</v>
      </c>
      <c r="U196" s="2">
        <v>39.200000000000003</v>
      </c>
      <c r="V196" s="2">
        <v>34.090000000000003</v>
      </c>
      <c r="W196" s="2">
        <v>34.090000000000003</v>
      </c>
      <c r="X196" s="2">
        <v>32.39</v>
      </c>
    </row>
    <row r="197" spans="1:24" x14ac:dyDescent="0.5">
      <c r="A197" s="113" t="s">
        <v>317</v>
      </c>
      <c r="B197" s="113" t="s">
        <v>638</v>
      </c>
      <c r="C197" s="2">
        <v>44.9</v>
      </c>
      <c r="D197" s="2">
        <v>42.66</v>
      </c>
      <c r="E197" s="2">
        <v>42.66</v>
      </c>
      <c r="F197" s="2">
        <v>51.64</v>
      </c>
      <c r="G197" s="2">
        <v>42.66</v>
      </c>
      <c r="H197" s="2">
        <v>51.64</v>
      </c>
      <c r="I197" s="2">
        <v>42.66</v>
      </c>
      <c r="J197" s="2">
        <v>42.66</v>
      </c>
      <c r="K197" s="2">
        <v>44.9</v>
      </c>
      <c r="L197" s="2">
        <v>44.9</v>
      </c>
      <c r="M197" s="2">
        <v>44.9</v>
      </c>
      <c r="N197" s="2">
        <v>44.9</v>
      </c>
      <c r="O197" s="2">
        <v>44.9</v>
      </c>
      <c r="P197" s="2">
        <v>44.9</v>
      </c>
      <c r="Q197" s="2">
        <v>44.9</v>
      </c>
      <c r="R197" s="2">
        <v>44.9</v>
      </c>
      <c r="S197" s="2">
        <v>44.9</v>
      </c>
      <c r="T197" s="2">
        <v>42.66</v>
      </c>
      <c r="U197" s="2">
        <v>51.64</v>
      </c>
      <c r="V197" s="2">
        <v>44.9</v>
      </c>
      <c r="W197" s="2">
        <v>44.9</v>
      </c>
      <c r="X197" s="2">
        <v>42.66</v>
      </c>
    </row>
    <row r="198" spans="1:24" x14ac:dyDescent="0.5">
      <c r="A198" s="113" t="s">
        <v>318</v>
      </c>
      <c r="B198" s="113" t="s">
        <v>639</v>
      </c>
      <c r="C198" s="2">
        <v>44.9</v>
      </c>
      <c r="D198" s="2">
        <v>42.66</v>
      </c>
      <c r="E198" s="2">
        <v>42.66</v>
      </c>
      <c r="F198" s="2">
        <v>51.64</v>
      </c>
      <c r="G198" s="2">
        <v>42.66</v>
      </c>
      <c r="H198" s="2">
        <v>51.64</v>
      </c>
      <c r="I198" s="2">
        <v>42.66</v>
      </c>
      <c r="J198" s="2">
        <v>42.66</v>
      </c>
      <c r="K198" s="2">
        <v>44.9</v>
      </c>
      <c r="L198" s="2">
        <v>44.9</v>
      </c>
      <c r="M198" s="2">
        <v>44.9</v>
      </c>
      <c r="N198" s="2">
        <v>44.9</v>
      </c>
      <c r="O198" s="2">
        <v>44.9</v>
      </c>
      <c r="P198" s="2">
        <v>44.9</v>
      </c>
      <c r="Q198" s="2">
        <v>44.9</v>
      </c>
      <c r="R198" s="2">
        <v>44.9</v>
      </c>
      <c r="S198" s="2">
        <v>44.9</v>
      </c>
      <c r="T198" s="2">
        <v>42.66</v>
      </c>
      <c r="U198" s="2">
        <v>51.64</v>
      </c>
      <c r="V198" s="2">
        <v>44.9</v>
      </c>
      <c r="W198" s="2">
        <v>44.9</v>
      </c>
      <c r="X198" s="2">
        <v>42.66</v>
      </c>
    </row>
    <row r="199" spans="1:24" x14ac:dyDescent="0.5">
      <c r="A199" s="113" t="s">
        <v>319</v>
      </c>
      <c r="B199" s="113" t="s">
        <v>640</v>
      </c>
      <c r="C199" s="2">
        <v>44.9</v>
      </c>
      <c r="D199" s="2">
        <v>42.66</v>
      </c>
      <c r="E199" s="2">
        <v>42.66</v>
      </c>
      <c r="F199" s="2">
        <v>51.64</v>
      </c>
      <c r="G199" s="2">
        <v>42.66</v>
      </c>
      <c r="H199" s="2">
        <v>51.64</v>
      </c>
      <c r="I199" s="2">
        <v>42.66</v>
      </c>
      <c r="J199" s="2">
        <v>42.66</v>
      </c>
      <c r="K199" s="2">
        <v>44.9</v>
      </c>
      <c r="L199" s="2">
        <v>44.9</v>
      </c>
      <c r="M199" s="2">
        <v>44.9</v>
      </c>
      <c r="N199" s="2">
        <v>44.9</v>
      </c>
      <c r="O199" s="2">
        <v>44.9</v>
      </c>
      <c r="P199" s="2">
        <v>44.9</v>
      </c>
      <c r="Q199" s="2">
        <v>44.9</v>
      </c>
      <c r="R199" s="2">
        <v>44.9</v>
      </c>
      <c r="S199" s="2">
        <v>44.9</v>
      </c>
      <c r="T199" s="2">
        <v>42.66</v>
      </c>
      <c r="U199" s="2">
        <v>51.64</v>
      </c>
      <c r="V199" s="2">
        <v>44.9</v>
      </c>
      <c r="W199" s="2">
        <v>44.9</v>
      </c>
      <c r="X199" s="2">
        <v>42.66</v>
      </c>
    </row>
    <row r="200" spans="1:24" x14ac:dyDescent="0.5">
      <c r="A200" s="113" t="s">
        <v>320</v>
      </c>
      <c r="B200" s="113" t="s">
        <v>641</v>
      </c>
      <c r="C200" s="2">
        <v>39.35</v>
      </c>
      <c r="D200" s="2">
        <v>37.380000000000003</v>
      </c>
      <c r="E200" s="2">
        <v>37.380000000000003</v>
      </c>
      <c r="F200" s="2">
        <v>45.25</v>
      </c>
      <c r="G200" s="2">
        <v>37.380000000000003</v>
      </c>
      <c r="H200" s="2">
        <v>45.25</v>
      </c>
      <c r="I200" s="2">
        <v>37.380000000000003</v>
      </c>
      <c r="J200" s="2">
        <v>37.380000000000003</v>
      </c>
      <c r="K200" s="2">
        <v>39.35</v>
      </c>
      <c r="L200" s="2">
        <v>39.35</v>
      </c>
      <c r="M200" s="2">
        <v>39.35</v>
      </c>
      <c r="N200" s="2">
        <v>39.35</v>
      </c>
      <c r="O200" s="2">
        <v>39.35</v>
      </c>
      <c r="P200" s="2">
        <v>39.35</v>
      </c>
      <c r="Q200" s="2">
        <v>39.35</v>
      </c>
      <c r="R200" s="2">
        <v>39.35</v>
      </c>
      <c r="S200" s="2">
        <v>39.35</v>
      </c>
      <c r="T200" s="2">
        <v>37.380000000000003</v>
      </c>
      <c r="U200" s="2">
        <v>45.25</v>
      </c>
      <c r="V200" s="2">
        <v>39.35</v>
      </c>
      <c r="W200" s="2">
        <v>39.35</v>
      </c>
      <c r="X200" s="2">
        <v>37.380000000000003</v>
      </c>
    </row>
    <row r="201" spans="1:24" x14ac:dyDescent="0.5">
      <c r="A201" s="113" t="s">
        <v>321</v>
      </c>
      <c r="B201" s="113" t="s">
        <v>642</v>
      </c>
      <c r="C201" s="2">
        <v>39.35</v>
      </c>
      <c r="D201" s="2">
        <v>37.380000000000003</v>
      </c>
      <c r="E201" s="2">
        <v>37.380000000000003</v>
      </c>
      <c r="F201" s="2">
        <v>45.25</v>
      </c>
      <c r="G201" s="2">
        <v>37.380000000000003</v>
      </c>
      <c r="H201" s="2">
        <v>45.25</v>
      </c>
      <c r="I201" s="2">
        <v>37.380000000000003</v>
      </c>
      <c r="J201" s="2">
        <v>37.380000000000003</v>
      </c>
      <c r="K201" s="2">
        <v>39.35</v>
      </c>
      <c r="L201" s="2">
        <v>39.35</v>
      </c>
      <c r="M201" s="2">
        <v>39.35</v>
      </c>
      <c r="N201" s="2">
        <v>39.35</v>
      </c>
      <c r="O201" s="2">
        <v>39.35</v>
      </c>
      <c r="P201" s="2">
        <v>39.35</v>
      </c>
      <c r="Q201" s="2">
        <v>39.35</v>
      </c>
      <c r="R201" s="2">
        <v>39.35</v>
      </c>
      <c r="S201" s="2">
        <v>39.35</v>
      </c>
      <c r="T201" s="2">
        <v>37.380000000000003</v>
      </c>
      <c r="U201" s="2">
        <v>45.25</v>
      </c>
      <c r="V201" s="2">
        <v>39.35</v>
      </c>
      <c r="W201" s="2">
        <v>39.35</v>
      </c>
      <c r="X201" s="2">
        <v>37.380000000000003</v>
      </c>
    </row>
    <row r="202" spans="1:24" x14ac:dyDescent="0.5">
      <c r="A202" s="113" t="s">
        <v>322</v>
      </c>
      <c r="B202" s="113" t="s">
        <v>643</v>
      </c>
      <c r="C202" s="2">
        <v>39.35</v>
      </c>
      <c r="D202" s="2">
        <v>37.380000000000003</v>
      </c>
      <c r="E202" s="2">
        <v>37.380000000000003</v>
      </c>
      <c r="F202" s="2">
        <v>45.25</v>
      </c>
      <c r="G202" s="2">
        <v>37.380000000000003</v>
      </c>
      <c r="H202" s="2">
        <v>45.25</v>
      </c>
      <c r="I202" s="2">
        <v>37.380000000000003</v>
      </c>
      <c r="J202" s="2">
        <v>37.380000000000003</v>
      </c>
      <c r="K202" s="2">
        <v>39.35</v>
      </c>
      <c r="L202" s="2">
        <v>39.35</v>
      </c>
      <c r="M202" s="2">
        <v>39.35</v>
      </c>
      <c r="N202" s="2">
        <v>39.35</v>
      </c>
      <c r="O202" s="2">
        <v>39.35</v>
      </c>
      <c r="P202" s="2">
        <v>39.35</v>
      </c>
      <c r="Q202" s="2">
        <v>39.35</v>
      </c>
      <c r="R202" s="2">
        <v>39.35</v>
      </c>
      <c r="S202" s="2">
        <v>39.35</v>
      </c>
      <c r="T202" s="2">
        <v>37.380000000000003</v>
      </c>
      <c r="U202" s="2">
        <v>45.25</v>
      </c>
      <c r="V202" s="2">
        <v>39.35</v>
      </c>
      <c r="W202" s="2">
        <v>39.35</v>
      </c>
      <c r="X202" s="2">
        <v>37.380000000000003</v>
      </c>
    </row>
    <row r="203" spans="1:24" x14ac:dyDescent="0.5">
      <c r="A203" s="113" t="s">
        <v>323</v>
      </c>
      <c r="B203" s="113" t="s">
        <v>644</v>
      </c>
      <c r="C203" s="2">
        <v>58.7</v>
      </c>
      <c r="D203" s="2">
        <v>55.77</v>
      </c>
      <c r="E203" s="2">
        <v>55.77</v>
      </c>
      <c r="F203" s="2">
        <v>67.510000000000005</v>
      </c>
      <c r="G203" s="2">
        <v>55.77</v>
      </c>
      <c r="H203" s="2">
        <v>67.510000000000005</v>
      </c>
      <c r="I203" s="2">
        <v>55.77</v>
      </c>
      <c r="J203" s="2">
        <v>55.77</v>
      </c>
      <c r="K203" s="2">
        <v>58.7</v>
      </c>
      <c r="L203" s="2">
        <v>58.7</v>
      </c>
      <c r="M203" s="2">
        <v>58.7</v>
      </c>
      <c r="N203" s="2">
        <v>58.7</v>
      </c>
      <c r="O203" s="2">
        <v>58.7</v>
      </c>
      <c r="P203" s="2">
        <v>58.7</v>
      </c>
      <c r="Q203" s="2">
        <v>58.7</v>
      </c>
      <c r="R203" s="2">
        <v>58.7</v>
      </c>
      <c r="S203" s="2">
        <v>58.7</v>
      </c>
      <c r="T203" s="2">
        <v>55.77</v>
      </c>
      <c r="U203" s="2">
        <v>67.510000000000005</v>
      </c>
      <c r="V203" s="2">
        <v>58.7</v>
      </c>
      <c r="W203" s="2">
        <v>58.7</v>
      </c>
      <c r="X203" s="2">
        <v>55.77</v>
      </c>
    </row>
    <row r="204" spans="1:24" x14ac:dyDescent="0.5">
      <c r="A204" s="113" t="s">
        <v>324</v>
      </c>
      <c r="B204" s="113" t="s">
        <v>645</v>
      </c>
      <c r="C204" s="2">
        <v>58.7</v>
      </c>
      <c r="D204" s="2">
        <v>55.77</v>
      </c>
      <c r="E204" s="2">
        <v>55.77</v>
      </c>
      <c r="F204" s="2">
        <v>67.510000000000005</v>
      </c>
      <c r="G204" s="2">
        <v>55.77</v>
      </c>
      <c r="H204" s="2">
        <v>67.510000000000005</v>
      </c>
      <c r="I204" s="2">
        <v>55.77</v>
      </c>
      <c r="J204" s="2">
        <v>55.77</v>
      </c>
      <c r="K204" s="2">
        <v>58.7</v>
      </c>
      <c r="L204" s="2">
        <v>58.7</v>
      </c>
      <c r="M204" s="2">
        <v>58.7</v>
      </c>
      <c r="N204" s="2">
        <v>58.7</v>
      </c>
      <c r="O204" s="2">
        <v>58.7</v>
      </c>
      <c r="P204" s="2">
        <v>58.7</v>
      </c>
      <c r="Q204" s="2">
        <v>58.7</v>
      </c>
      <c r="R204" s="2">
        <v>58.7</v>
      </c>
      <c r="S204" s="2">
        <v>58.7</v>
      </c>
      <c r="T204" s="2">
        <v>55.77</v>
      </c>
      <c r="U204" s="2">
        <v>67.510000000000005</v>
      </c>
      <c r="V204" s="2">
        <v>58.7</v>
      </c>
      <c r="W204" s="2">
        <v>58.7</v>
      </c>
      <c r="X204" s="2">
        <v>55.77</v>
      </c>
    </row>
    <row r="205" spans="1:24" x14ac:dyDescent="0.5">
      <c r="A205" s="113" t="s">
        <v>325</v>
      </c>
      <c r="B205" s="113" t="s">
        <v>646</v>
      </c>
      <c r="C205" s="2">
        <v>58.7</v>
      </c>
      <c r="D205" s="2">
        <v>55.77</v>
      </c>
      <c r="E205" s="2">
        <v>55.77</v>
      </c>
      <c r="F205" s="2">
        <v>67.510000000000005</v>
      </c>
      <c r="G205" s="2">
        <v>55.77</v>
      </c>
      <c r="H205" s="2">
        <v>67.510000000000005</v>
      </c>
      <c r="I205" s="2">
        <v>55.77</v>
      </c>
      <c r="J205" s="2">
        <v>55.77</v>
      </c>
      <c r="K205" s="2">
        <v>58.7</v>
      </c>
      <c r="L205" s="2">
        <v>58.7</v>
      </c>
      <c r="M205" s="2">
        <v>58.7</v>
      </c>
      <c r="N205" s="2">
        <v>58.7</v>
      </c>
      <c r="O205" s="2">
        <v>58.7</v>
      </c>
      <c r="P205" s="2">
        <v>58.7</v>
      </c>
      <c r="Q205" s="2">
        <v>58.7</v>
      </c>
      <c r="R205" s="2">
        <v>58.7</v>
      </c>
      <c r="S205" s="2">
        <v>58.7</v>
      </c>
      <c r="T205" s="2">
        <v>55.77</v>
      </c>
      <c r="U205" s="2">
        <v>67.510000000000005</v>
      </c>
      <c r="V205" s="2">
        <v>58.7</v>
      </c>
      <c r="W205" s="2">
        <v>58.7</v>
      </c>
      <c r="X205" s="2">
        <v>55.77</v>
      </c>
    </row>
    <row r="206" spans="1:24" x14ac:dyDescent="0.5">
      <c r="A206" s="113" t="s">
        <v>440</v>
      </c>
      <c r="B206" s="113"/>
      <c r="D206" t="s">
        <v>372</v>
      </c>
      <c r="E206" t="s">
        <v>372</v>
      </c>
      <c r="F206" t="s">
        <v>373</v>
      </c>
      <c r="G206" t="s">
        <v>372</v>
      </c>
      <c r="H206" t="s">
        <v>373</v>
      </c>
      <c r="I206" t="s">
        <v>372</v>
      </c>
      <c r="J206" t="s">
        <v>372</v>
      </c>
      <c r="K206" t="s">
        <v>374</v>
      </c>
      <c r="L206" t="s">
        <v>374</v>
      </c>
      <c r="M206" t="s">
        <v>374</v>
      </c>
      <c r="N206" t="s">
        <v>374</v>
      </c>
      <c r="O206" t="s">
        <v>374</v>
      </c>
      <c r="P206" t="s">
        <v>374</v>
      </c>
      <c r="Q206" t="s">
        <v>374</v>
      </c>
      <c r="R206" t="s">
        <v>374</v>
      </c>
      <c r="S206" t="s">
        <v>374</v>
      </c>
      <c r="T206" t="s">
        <v>372</v>
      </c>
      <c r="U206" t="s">
        <v>373</v>
      </c>
      <c r="V206" t="s">
        <v>374</v>
      </c>
      <c r="W206" t="s">
        <v>374</v>
      </c>
      <c r="X206" t="s">
        <v>372</v>
      </c>
    </row>
    <row r="207" spans="1:24" x14ac:dyDescent="0.5">
      <c r="A207" s="113" t="s">
        <v>441</v>
      </c>
      <c r="B207" s="113"/>
      <c r="D207">
        <v>0.95</v>
      </c>
      <c r="E207">
        <v>0.95</v>
      </c>
      <c r="F207">
        <v>1.1499999999999999</v>
      </c>
      <c r="G207">
        <v>0.95</v>
      </c>
      <c r="H207">
        <v>1.1499999999999999</v>
      </c>
      <c r="I207">
        <v>0.95</v>
      </c>
      <c r="J207">
        <v>0.95</v>
      </c>
      <c r="K207">
        <v>1</v>
      </c>
      <c r="L207">
        <v>1</v>
      </c>
      <c r="M207">
        <v>1</v>
      </c>
      <c r="N207">
        <v>1</v>
      </c>
      <c r="O207">
        <v>1</v>
      </c>
      <c r="P207">
        <v>1</v>
      </c>
      <c r="Q207">
        <v>1</v>
      </c>
      <c r="R207">
        <v>1</v>
      </c>
      <c r="S207">
        <v>1</v>
      </c>
      <c r="T207">
        <v>0.95</v>
      </c>
      <c r="U207">
        <v>1.1499999999999999</v>
      </c>
      <c r="V207">
        <v>1</v>
      </c>
      <c r="W207">
        <v>1</v>
      </c>
      <c r="X207">
        <v>0.95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DE65-752D-47F3-8D04-47FB53FF234D}">
  <dimension ref="A1:AM205"/>
  <sheetViews>
    <sheetView showOutlineSymbols="0" showWhiteSpace="0" topLeftCell="A48" workbookViewId="0">
      <selection sqref="A1:D1"/>
    </sheetView>
  </sheetViews>
  <sheetFormatPr defaultRowHeight="21" x14ac:dyDescent="0.5"/>
  <cols>
    <col min="1" max="1" width="67.5625" style="113" customWidth="1"/>
    <col min="2" max="2" width="14.1875" style="113" customWidth="1"/>
    <col min="3" max="3" width="9" style="143"/>
    <col min="4" max="39" width="9" style="142"/>
  </cols>
  <sheetData>
    <row r="1" spans="1:39" ht="39" customHeight="1" x14ac:dyDescent="0.5">
      <c r="A1" s="113" t="s">
        <v>326</v>
      </c>
      <c r="C1" s="143" t="s">
        <v>152</v>
      </c>
      <c r="D1" t="s">
        <v>31</v>
      </c>
      <c r="E1" t="s">
        <v>60</v>
      </c>
      <c r="F1" t="s">
        <v>69</v>
      </c>
      <c r="G1" t="s">
        <v>63</v>
      </c>
      <c r="H1" t="s">
        <v>64</v>
      </c>
      <c r="I1" t="s">
        <v>3</v>
      </c>
      <c r="J1" t="s">
        <v>66</v>
      </c>
      <c r="K1" t="s">
        <v>61</v>
      </c>
      <c r="L1" t="s">
        <v>62</v>
      </c>
      <c r="M1" t="s">
        <v>65</v>
      </c>
      <c r="N1" t="s">
        <v>68</v>
      </c>
      <c r="O1" t="s">
        <v>75</v>
      </c>
      <c r="P1" t="s">
        <v>73</v>
      </c>
      <c r="Q1" t="s">
        <v>78</v>
      </c>
      <c r="R1" t="s">
        <v>67</v>
      </c>
      <c r="S1" t="s">
        <v>70</v>
      </c>
      <c r="T1" t="s">
        <v>71</v>
      </c>
      <c r="U1" t="s">
        <v>72</v>
      </c>
      <c r="V1" t="s">
        <v>74</v>
      </c>
      <c r="W1" t="s">
        <v>76</v>
      </c>
      <c r="X1" t="s">
        <v>77</v>
      </c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x14ac:dyDescent="0.5">
      <c r="A2" s="113" t="s">
        <v>153</v>
      </c>
      <c r="B2" s="113" t="s">
        <v>444</v>
      </c>
      <c r="C2" s="143">
        <v>0.2225</v>
      </c>
      <c r="D2" s="143">
        <v>0.23019999999999999</v>
      </c>
      <c r="E2" s="143">
        <v>0.23019999999999999</v>
      </c>
      <c r="F2" s="143">
        <v>0.2036</v>
      </c>
      <c r="G2" s="143">
        <v>0.23019999999999999</v>
      </c>
      <c r="H2" s="143">
        <v>0.2036</v>
      </c>
      <c r="I2" s="143">
        <v>0.23019999999999999</v>
      </c>
      <c r="J2" s="143">
        <v>0.23019999999999999</v>
      </c>
      <c r="K2" s="143">
        <v>0.2225</v>
      </c>
      <c r="L2" s="143">
        <v>0.2225</v>
      </c>
      <c r="M2" s="143">
        <v>0.2225</v>
      </c>
      <c r="N2" s="143">
        <v>0.2225</v>
      </c>
      <c r="O2" s="143">
        <v>0.2225</v>
      </c>
      <c r="P2" s="143">
        <v>0.2225</v>
      </c>
      <c r="Q2" s="143">
        <v>0.2225</v>
      </c>
      <c r="R2" s="143">
        <v>0.2225</v>
      </c>
      <c r="S2" s="143">
        <v>0.2225</v>
      </c>
      <c r="T2" s="143">
        <v>0.23019999999999999</v>
      </c>
      <c r="U2" s="143">
        <v>0.2036</v>
      </c>
      <c r="V2" s="143">
        <v>0.2225</v>
      </c>
      <c r="W2" s="143">
        <v>0.2225</v>
      </c>
      <c r="X2" s="143">
        <v>0.23019999999999999</v>
      </c>
    </row>
    <row r="3" spans="1:39" x14ac:dyDescent="0.5">
      <c r="A3" s="113" t="s">
        <v>154</v>
      </c>
      <c r="B3" s="113" t="s">
        <v>445</v>
      </c>
      <c r="C3" s="143">
        <v>0.2225</v>
      </c>
      <c r="D3" s="143">
        <v>0.23019999999999999</v>
      </c>
      <c r="E3" s="143">
        <v>0.23019999999999999</v>
      </c>
      <c r="F3" s="143">
        <v>0.2036</v>
      </c>
      <c r="G3" s="143">
        <v>0.23019999999999999</v>
      </c>
      <c r="H3" s="143">
        <v>0.2036</v>
      </c>
      <c r="I3" s="143">
        <v>0.23019999999999999</v>
      </c>
      <c r="J3" s="143">
        <v>0.23019999999999999</v>
      </c>
      <c r="K3" s="143">
        <v>0.2225</v>
      </c>
      <c r="L3" s="143">
        <v>0.2225</v>
      </c>
      <c r="M3" s="143">
        <v>0.2225</v>
      </c>
      <c r="N3" s="143">
        <v>0.2225</v>
      </c>
      <c r="O3" s="143">
        <v>0.2225</v>
      </c>
      <c r="P3" s="143">
        <v>0.2225</v>
      </c>
      <c r="Q3" s="143">
        <v>0.2225</v>
      </c>
      <c r="R3" s="143">
        <v>0.2225</v>
      </c>
      <c r="S3" s="143">
        <v>0.2225</v>
      </c>
      <c r="T3" s="143">
        <v>0.23019999999999999</v>
      </c>
      <c r="U3" s="143">
        <v>0.2036</v>
      </c>
      <c r="V3" s="143">
        <v>0.2225</v>
      </c>
      <c r="W3" s="143">
        <v>0.2225</v>
      </c>
      <c r="X3" s="143">
        <v>0.23019999999999999</v>
      </c>
    </row>
    <row r="4" spans="1:39" x14ac:dyDescent="0.5">
      <c r="A4" s="113" t="s">
        <v>155</v>
      </c>
      <c r="B4" s="113" t="s">
        <v>446</v>
      </c>
      <c r="C4" s="143">
        <v>0.2225</v>
      </c>
      <c r="D4" s="143">
        <v>0.23019999999999999</v>
      </c>
      <c r="E4" s="143">
        <v>0.23019999999999999</v>
      </c>
      <c r="F4" s="143">
        <v>0.2036</v>
      </c>
      <c r="G4" s="143">
        <v>0.23019999999999999</v>
      </c>
      <c r="H4" s="143">
        <v>0.2036</v>
      </c>
      <c r="I4" s="143">
        <v>0.23019999999999999</v>
      </c>
      <c r="J4" s="143">
        <v>0.23019999999999999</v>
      </c>
      <c r="K4" s="143">
        <v>0.2225</v>
      </c>
      <c r="L4" s="143">
        <v>0.2225</v>
      </c>
      <c r="M4" s="143">
        <v>0.2225</v>
      </c>
      <c r="N4" s="143">
        <v>0.2225</v>
      </c>
      <c r="O4" s="143">
        <v>0.2225</v>
      </c>
      <c r="P4" s="143">
        <v>0.2225</v>
      </c>
      <c r="Q4" s="143">
        <v>0.2225</v>
      </c>
      <c r="R4" s="143">
        <v>0.2225</v>
      </c>
      <c r="S4" s="143">
        <v>0.2225</v>
      </c>
      <c r="T4" s="143">
        <v>0.23019999999999999</v>
      </c>
      <c r="U4" s="143">
        <v>0.2036</v>
      </c>
      <c r="V4" s="143">
        <v>0.2225</v>
      </c>
      <c r="W4" s="143">
        <v>0.2225</v>
      </c>
      <c r="X4" s="143">
        <v>0.23019999999999999</v>
      </c>
    </row>
    <row r="5" spans="1:39" x14ac:dyDescent="0.5">
      <c r="A5" s="113" t="s">
        <v>156</v>
      </c>
      <c r="B5" s="113" t="s">
        <v>447</v>
      </c>
      <c r="C5" s="143">
        <v>0.2225</v>
      </c>
      <c r="D5" s="143">
        <v>0.23019999999999999</v>
      </c>
      <c r="E5" s="143">
        <v>0.23019999999999999</v>
      </c>
      <c r="F5" s="143">
        <v>0.2036</v>
      </c>
      <c r="G5" s="143">
        <v>0.23019999999999999</v>
      </c>
      <c r="H5" s="143">
        <v>0.2036</v>
      </c>
      <c r="I5" s="143">
        <v>0.23019999999999999</v>
      </c>
      <c r="J5" s="143">
        <v>0.23019999999999999</v>
      </c>
      <c r="K5" s="143">
        <v>0.2225</v>
      </c>
      <c r="L5" s="143">
        <v>0.2225</v>
      </c>
      <c r="M5" s="143">
        <v>0.2225</v>
      </c>
      <c r="N5" s="143">
        <v>0.2225</v>
      </c>
      <c r="O5" s="143">
        <v>0.2225</v>
      </c>
      <c r="P5" s="143">
        <v>0.2225</v>
      </c>
      <c r="Q5" s="143">
        <v>0.2225</v>
      </c>
      <c r="R5" s="143">
        <v>0.2225</v>
      </c>
      <c r="S5" s="143">
        <v>0.2225</v>
      </c>
      <c r="T5" s="143">
        <v>0.23019999999999999</v>
      </c>
      <c r="U5" s="143">
        <v>0.2036</v>
      </c>
      <c r="V5" s="143">
        <v>0.2225</v>
      </c>
      <c r="W5" s="143">
        <v>0.2225</v>
      </c>
      <c r="X5" s="143">
        <v>0.23019999999999999</v>
      </c>
    </row>
    <row r="6" spans="1:39" x14ac:dyDescent="0.5">
      <c r="A6" s="113" t="s">
        <v>157</v>
      </c>
      <c r="B6" s="113" t="s">
        <v>448</v>
      </c>
      <c r="C6" s="143">
        <v>0.2225</v>
      </c>
      <c r="D6" s="143">
        <v>0.23019999999999999</v>
      </c>
      <c r="E6" s="143">
        <v>0.23019999999999999</v>
      </c>
      <c r="F6" s="143">
        <v>0.2036</v>
      </c>
      <c r="G6" s="143">
        <v>0.23019999999999999</v>
      </c>
      <c r="H6" s="143">
        <v>0.2036</v>
      </c>
      <c r="I6" s="143">
        <v>0.23019999999999999</v>
      </c>
      <c r="J6" s="143">
        <v>0.23019999999999999</v>
      </c>
      <c r="K6" s="143">
        <v>0.2225</v>
      </c>
      <c r="L6" s="143">
        <v>0.2225</v>
      </c>
      <c r="M6" s="143">
        <v>0.2225</v>
      </c>
      <c r="N6" s="143">
        <v>0.2225</v>
      </c>
      <c r="O6" s="143">
        <v>0.2225</v>
      </c>
      <c r="P6" s="143">
        <v>0.2225</v>
      </c>
      <c r="Q6" s="143">
        <v>0.2225</v>
      </c>
      <c r="R6" s="143">
        <v>0.2225</v>
      </c>
      <c r="S6" s="143">
        <v>0.2225</v>
      </c>
      <c r="T6" s="143">
        <v>0.23019999999999999</v>
      </c>
      <c r="U6" s="143">
        <v>0.2036</v>
      </c>
      <c r="V6" s="143">
        <v>0.2225</v>
      </c>
      <c r="W6" s="143">
        <v>0.2225</v>
      </c>
      <c r="X6" s="143">
        <v>0.23019999999999999</v>
      </c>
    </row>
    <row r="7" spans="1:39" x14ac:dyDescent="0.5">
      <c r="A7" s="113" t="s">
        <v>158</v>
      </c>
      <c r="B7" s="113" t="s">
        <v>449</v>
      </c>
      <c r="C7" s="143">
        <v>0.2225</v>
      </c>
      <c r="D7" s="143">
        <v>0.23019999999999999</v>
      </c>
      <c r="E7" s="143">
        <v>0.23019999999999999</v>
      </c>
      <c r="F7" s="143">
        <v>0.2036</v>
      </c>
      <c r="G7" s="143">
        <v>0.23019999999999999</v>
      </c>
      <c r="H7" s="143">
        <v>0.2036</v>
      </c>
      <c r="I7" s="143">
        <v>0.23019999999999999</v>
      </c>
      <c r="J7" s="143">
        <v>0.23019999999999999</v>
      </c>
      <c r="K7" s="143">
        <v>0.2225</v>
      </c>
      <c r="L7" s="143">
        <v>0.2225</v>
      </c>
      <c r="M7" s="143">
        <v>0.2225</v>
      </c>
      <c r="N7" s="143">
        <v>0.2225</v>
      </c>
      <c r="O7" s="143">
        <v>0.2225</v>
      </c>
      <c r="P7" s="143">
        <v>0.2225</v>
      </c>
      <c r="Q7" s="143">
        <v>0.2225</v>
      </c>
      <c r="R7" s="143">
        <v>0.2225</v>
      </c>
      <c r="S7" s="143">
        <v>0.2225</v>
      </c>
      <c r="T7" s="143">
        <v>0.23019999999999999</v>
      </c>
      <c r="U7" s="143">
        <v>0.2036</v>
      </c>
      <c r="V7" s="143">
        <v>0.2225</v>
      </c>
      <c r="W7" s="143">
        <v>0.2225</v>
      </c>
      <c r="X7" s="143">
        <v>0.23019999999999999</v>
      </c>
    </row>
    <row r="8" spans="1:39" x14ac:dyDescent="0.5">
      <c r="A8" s="113" t="s">
        <v>159</v>
      </c>
      <c r="B8" s="113" t="s">
        <v>450</v>
      </c>
      <c r="C8" s="143">
        <v>0.2225</v>
      </c>
      <c r="D8" s="143">
        <v>0.23019999999999999</v>
      </c>
      <c r="E8" s="143">
        <v>0.23019999999999999</v>
      </c>
      <c r="F8" s="143">
        <v>0.2036</v>
      </c>
      <c r="G8" s="143">
        <v>0.23019999999999999</v>
      </c>
      <c r="H8" s="143">
        <v>0.2036</v>
      </c>
      <c r="I8" s="143">
        <v>0.23019999999999999</v>
      </c>
      <c r="J8" s="143">
        <v>0.23019999999999999</v>
      </c>
      <c r="K8" s="143">
        <v>0.2225</v>
      </c>
      <c r="L8" s="143">
        <v>0.2225</v>
      </c>
      <c r="M8" s="143">
        <v>0.2225</v>
      </c>
      <c r="N8" s="143">
        <v>0.2225</v>
      </c>
      <c r="O8" s="143">
        <v>0.2225</v>
      </c>
      <c r="P8" s="143">
        <v>0.2225</v>
      </c>
      <c r="Q8" s="143">
        <v>0.2225</v>
      </c>
      <c r="R8" s="143">
        <v>0.2225</v>
      </c>
      <c r="S8" s="143">
        <v>0.2225</v>
      </c>
      <c r="T8" s="143">
        <v>0.23019999999999999</v>
      </c>
      <c r="U8" s="143">
        <v>0.2036</v>
      </c>
      <c r="V8" s="143">
        <v>0.2225</v>
      </c>
      <c r="W8" s="143">
        <v>0.2225</v>
      </c>
      <c r="X8" s="143">
        <v>0.23019999999999999</v>
      </c>
    </row>
    <row r="9" spans="1:39" x14ac:dyDescent="0.5">
      <c r="A9" s="113" t="s">
        <v>160</v>
      </c>
      <c r="B9" s="113" t="s">
        <v>451</v>
      </c>
      <c r="C9" s="143">
        <v>0.2225</v>
      </c>
      <c r="D9" s="143">
        <v>0.23019999999999999</v>
      </c>
      <c r="E9" s="143">
        <v>0.23019999999999999</v>
      </c>
      <c r="F9" s="143">
        <v>0.2036</v>
      </c>
      <c r="G9" s="143">
        <v>0.23019999999999999</v>
      </c>
      <c r="H9" s="143">
        <v>0.2036</v>
      </c>
      <c r="I9" s="143">
        <v>0.23019999999999999</v>
      </c>
      <c r="J9" s="143">
        <v>0.23019999999999999</v>
      </c>
      <c r="K9" s="143">
        <v>0.2225</v>
      </c>
      <c r="L9" s="143">
        <v>0.2225</v>
      </c>
      <c r="M9" s="143">
        <v>0.2225</v>
      </c>
      <c r="N9" s="143">
        <v>0.2225</v>
      </c>
      <c r="O9" s="143">
        <v>0.2225</v>
      </c>
      <c r="P9" s="143">
        <v>0.2225</v>
      </c>
      <c r="Q9" s="143">
        <v>0.2225</v>
      </c>
      <c r="R9" s="143">
        <v>0.2225</v>
      </c>
      <c r="S9" s="143">
        <v>0.2225</v>
      </c>
      <c r="T9" s="143">
        <v>0.23019999999999999</v>
      </c>
      <c r="U9" s="143">
        <v>0.2036</v>
      </c>
      <c r="V9" s="143">
        <v>0.2225</v>
      </c>
      <c r="W9" s="143">
        <v>0.2225</v>
      </c>
      <c r="X9" s="143">
        <v>0.23019999999999999</v>
      </c>
    </row>
    <row r="10" spans="1:39" x14ac:dyDescent="0.5">
      <c r="A10" s="113" t="s">
        <v>161</v>
      </c>
      <c r="B10" s="113" t="s">
        <v>452</v>
      </c>
      <c r="C10" s="143">
        <v>0.2225</v>
      </c>
      <c r="D10" s="143">
        <v>0.23019999999999999</v>
      </c>
      <c r="E10" s="143">
        <v>0.23019999999999999</v>
      </c>
      <c r="F10" s="143">
        <v>0.2036</v>
      </c>
      <c r="G10" s="143">
        <v>0.23019999999999999</v>
      </c>
      <c r="H10" s="143">
        <v>0.2036</v>
      </c>
      <c r="I10" s="143">
        <v>0.23019999999999999</v>
      </c>
      <c r="J10" s="143">
        <v>0.23019999999999999</v>
      </c>
      <c r="K10" s="143">
        <v>0.2225</v>
      </c>
      <c r="L10" s="143">
        <v>0.2225</v>
      </c>
      <c r="M10" s="143">
        <v>0.2225</v>
      </c>
      <c r="N10" s="143">
        <v>0.2225</v>
      </c>
      <c r="O10" s="143">
        <v>0.2225</v>
      </c>
      <c r="P10" s="143">
        <v>0.2225</v>
      </c>
      <c r="Q10" s="143">
        <v>0.2225</v>
      </c>
      <c r="R10" s="143">
        <v>0.2225</v>
      </c>
      <c r="S10" s="143">
        <v>0.2225</v>
      </c>
      <c r="T10" s="143">
        <v>0.23019999999999999</v>
      </c>
      <c r="U10" s="143">
        <v>0.2036</v>
      </c>
      <c r="V10" s="143">
        <v>0.2225</v>
      </c>
      <c r="W10" s="143">
        <v>0.2225</v>
      </c>
      <c r="X10" s="143">
        <v>0.23019999999999999</v>
      </c>
    </row>
    <row r="11" spans="1:39" x14ac:dyDescent="0.5">
      <c r="A11" s="113" t="s">
        <v>79</v>
      </c>
      <c r="B11" s="113" t="s">
        <v>453</v>
      </c>
      <c r="C11" s="143">
        <v>0.2225</v>
      </c>
      <c r="D11" s="143">
        <v>0.23019999999999999</v>
      </c>
      <c r="E11" s="143">
        <v>0.23019999999999999</v>
      </c>
      <c r="F11" s="143">
        <v>0.2036</v>
      </c>
      <c r="G11" s="143">
        <v>0.23019999999999999</v>
      </c>
      <c r="H11" s="143">
        <v>0.2036</v>
      </c>
      <c r="I11" s="143">
        <v>0.23019999999999999</v>
      </c>
      <c r="J11" s="143">
        <v>0.23019999999999999</v>
      </c>
      <c r="K11" s="143">
        <v>0.2225</v>
      </c>
      <c r="L11" s="143">
        <v>0.2225</v>
      </c>
      <c r="M11" s="143">
        <v>0.2225</v>
      </c>
      <c r="N11" s="143">
        <v>0.2225</v>
      </c>
      <c r="O11" s="143">
        <v>0.2225</v>
      </c>
      <c r="P11" s="143">
        <v>0.2225</v>
      </c>
      <c r="Q11" s="143">
        <v>0.2225</v>
      </c>
      <c r="R11" s="143">
        <v>0.2225</v>
      </c>
      <c r="S11" s="143">
        <v>0.2225</v>
      </c>
      <c r="T11" s="143">
        <v>0.23019999999999999</v>
      </c>
      <c r="U11" s="143">
        <v>0.2036</v>
      </c>
      <c r="V11" s="143">
        <v>0.2225</v>
      </c>
      <c r="W11" s="143">
        <v>0.2225</v>
      </c>
      <c r="X11" s="143">
        <v>0.23019999999999999</v>
      </c>
    </row>
    <row r="12" spans="1:39" x14ac:dyDescent="0.5">
      <c r="A12" s="113" t="s">
        <v>80</v>
      </c>
      <c r="B12" s="113" t="s">
        <v>454</v>
      </c>
      <c r="C12" s="143">
        <v>0.2225</v>
      </c>
      <c r="D12" s="143">
        <v>0.23019999999999999</v>
      </c>
      <c r="E12" s="143">
        <v>0.23019999999999999</v>
      </c>
      <c r="F12" s="143">
        <v>0.2036</v>
      </c>
      <c r="G12" s="143">
        <v>0.23019999999999999</v>
      </c>
      <c r="H12" s="143">
        <v>0.2036</v>
      </c>
      <c r="I12" s="143">
        <v>0.23019999999999999</v>
      </c>
      <c r="J12" s="143">
        <v>0.23019999999999999</v>
      </c>
      <c r="K12" s="143">
        <v>0.2225</v>
      </c>
      <c r="L12" s="143">
        <v>0.2225</v>
      </c>
      <c r="M12" s="143">
        <v>0.2225</v>
      </c>
      <c r="N12" s="143">
        <v>0.2225</v>
      </c>
      <c r="O12" s="143">
        <v>0.2225</v>
      </c>
      <c r="P12" s="143">
        <v>0.2225</v>
      </c>
      <c r="Q12" s="143">
        <v>0.2225</v>
      </c>
      <c r="R12" s="143">
        <v>0.2225</v>
      </c>
      <c r="S12" s="143">
        <v>0.2225</v>
      </c>
      <c r="T12" s="143">
        <v>0.23019999999999999</v>
      </c>
      <c r="U12" s="143">
        <v>0.2036</v>
      </c>
      <c r="V12" s="143">
        <v>0.2225</v>
      </c>
      <c r="W12" s="143">
        <v>0.2225</v>
      </c>
      <c r="X12" s="143">
        <v>0.23019999999999999</v>
      </c>
    </row>
    <row r="13" spans="1:39" x14ac:dyDescent="0.5">
      <c r="A13" s="113" t="s">
        <v>81</v>
      </c>
      <c r="B13" s="113" t="s">
        <v>455</v>
      </c>
      <c r="C13" s="143">
        <v>0.2225</v>
      </c>
      <c r="D13" s="143">
        <v>0.23019999999999999</v>
      </c>
      <c r="E13" s="143">
        <v>0.23019999999999999</v>
      </c>
      <c r="F13" s="143">
        <v>0.2036</v>
      </c>
      <c r="G13" s="143">
        <v>0.23019999999999999</v>
      </c>
      <c r="H13" s="143">
        <v>0.2036</v>
      </c>
      <c r="I13" s="143">
        <v>0.23019999999999999</v>
      </c>
      <c r="J13" s="143">
        <v>0.23019999999999999</v>
      </c>
      <c r="K13" s="143">
        <v>0.2225</v>
      </c>
      <c r="L13" s="143">
        <v>0.2225</v>
      </c>
      <c r="M13" s="143">
        <v>0.2225</v>
      </c>
      <c r="N13" s="143">
        <v>0.2225</v>
      </c>
      <c r="O13" s="143">
        <v>0.2225</v>
      </c>
      <c r="P13" s="143">
        <v>0.2225</v>
      </c>
      <c r="Q13" s="143">
        <v>0.2225</v>
      </c>
      <c r="R13" s="143">
        <v>0.2225</v>
      </c>
      <c r="S13" s="143">
        <v>0.2225</v>
      </c>
      <c r="T13" s="143">
        <v>0.23019999999999999</v>
      </c>
      <c r="U13" s="143">
        <v>0.2036</v>
      </c>
      <c r="V13" s="143">
        <v>0.2225</v>
      </c>
      <c r="W13" s="143">
        <v>0.2225</v>
      </c>
      <c r="X13" s="143">
        <v>0.23019999999999999</v>
      </c>
    </row>
    <row r="14" spans="1:39" x14ac:dyDescent="0.5">
      <c r="A14" s="113" t="s">
        <v>162</v>
      </c>
      <c r="B14" s="113" t="s">
        <v>456</v>
      </c>
      <c r="C14" s="143">
        <v>0.1865</v>
      </c>
      <c r="D14" s="143">
        <v>0.1923</v>
      </c>
      <c r="E14" s="143">
        <v>0.1923</v>
      </c>
      <c r="F14" s="143">
        <v>0.1721</v>
      </c>
      <c r="G14" s="143">
        <v>0.1923</v>
      </c>
      <c r="H14" s="143">
        <v>0.1721</v>
      </c>
      <c r="I14" s="143">
        <v>0.1923</v>
      </c>
      <c r="J14" s="143">
        <v>0.1923</v>
      </c>
      <c r="K14" s="143">
        <v>0.1865</v>
      </c>
      <c r="L14" s="143">
        <v>0.1865</v>
      </c>
      <c r="M14" s="143">
        <v>0.1865</v>
      </c>
      <c r="N14" s="143">
        <v>0.1865</v>
      </c>
      <c r="O14" s="143">
        <v>0.1865</v>
      </c>
      <c r="P14" s="143">
        <v>0.1865</v>
      </c>
      <c r="Q14" s="143">
        <v>0.1865</v>
      </c>
      <c r="R14" s="143">
        <v>0.1865</v>
      </c>
      <c r="S14" s="143">
        <v>0.1865</v>
      </c>
      <c r="T14" s="143">
        <v>0.1923</v>
      </c>
      <c r="U14" s="143">
        <v>0.1721</v>
      </c>
      <c r="V14" s="143">
        <v>0.1865</v>
      </c>
      <c r="W14" s="143">
        <v>0.1865</v>
      </c>
      <c r="X14" s="143">
        <v>0.1923</v>
      </c>
    </row>
    <row r="15" spans="1:39" x14ac:dyDescent="0.5">
      <c r="A15" s="113" t="s">
        <v>163</v>
      </c>
      <c r="B15" s="113" t="s">
        <v>457</v>
      </c>
      <c r="C15" s="143">
        <v>0.1865</v>
      </c>
      <c r="D15" s="143">
        <v>0.1923</v>
      </c>
      <c r="E15" s="143">
        <v>0.1923</v>
      </c>
      <c r="F15" s="143">
        <v>0.1721</v>
      </c>
      <c r="G15" s="143">
        <v>0.1923</v>
      </c>
      <c r="H15" s="143">
        <v>0.1721</v>
      </c>
      <c r="I15" s="143">
        <v>0.1923</v>
      </c>
      <c r="J15" s="143">
        <v>0.1923</v>
      </c>
      <c r="K15" s="143">
        <v>0.1865</v>
      </c>
      <c r="L15" s="143">
        <v>0.1865</v>
      </c>
      <c r="M15" s="143">
        <v>0.1865</v>
      </c>
      <c r="N15" s="143">
        <v>0.1865</v>
      </c>
      <c r="O15" s="143">
        <v>0.1865</v>
      </c>
      <c r="P15" s="143">
        <v>0.1865</v>
      </c>
      <c r="Q15" s="143">
        <v>0.1865</v>
      </c>
      <c r="R15" s="143">
        <v>0.1865</v>
      </c>
      <c r="S15" s="143">
        <v>0.1865</v>
      </c>
      <c r="T15" s="143">
        <v>0.1923</v>
      </c>
      <c r="U15" s="143">
        <v>0.1721</v>
      </c>
      <c r="V15" s="143">
        <v>0.1865</v>
      </c>
      <c r="W15" s="143">
        <v>0.1865</v>
      </c>
      <c r="X15" s="143">
        <v>0.1923</v>
      </c>
    </row>
    <row r="16" spans="1:39" x14ac:dyDescent="0.5">
      <c r="A16" s="113" t="s">
        <v>164</v>
      </c>
      <c r="B16" s="113" t="s">
        <v>458</v>
      </c>
      <c r="C16" s="143">
        <v>0.1865</v>
      </c>
      <c r="D16" s="143">
        <v>0.1923</v>
      </c>
      <c r="E16" s="143">
        <v>0.1923</v>
      </c>
      <c r="F16" s="143">
        <v>0.1721</v>
      </c>
      <c r="G16" s="143">
        <v>0.1923</v>
      </c>
      <c r="H16" s="143">
        <v>0.1721</v>
      </c>
      <c r="I16" s="143">
        <v>0.1923</v>
      </c>
      <c r="J16" s="143">
        <v>0.1923</v>
      </c>
      <c r="K16" s="143">
        <v>0.1865</v>
      </c>
      <c r="L16" s="143">
        <v>0.1865</v>
      </c>
      <c r="M16" s="143">
        <v>0.1865</v>
      </c>
      <c r="N16" s="143">
        <v>0.1865</v>
      </c>
      <c r="O16" s="143">
        <v>0.1865</v>
      </c>
      <c r="P16" s="143">
        <v>0.1865</v>
      </c>
      <c r="Q16" s="143">
        <v>0.1865</v>
      </c>
      <c r="R16" s="143">
        <v>0.1865</v>
      </c>
      <c r="S16" s="143">
        <v>0.1865</v>
      </c>
      <c r="T16" s="143">
        <v>0.1923</v>
      </c>
      <c r="U16" s="143">
        <v>0.1721</v>
      </c>
      <c r="V16" s="143">
        <v>0.1865</v>
      </c>
      <c r="W16" s="143">
        <v>0.1865</v>
      </c>
      <c r="X16" s="143">
        <v>0.1923</v>
      </c>
    </row>
    <row r="17" spans="1:24" x14ac:dyDescent="0.5">
      <c r="A17" s="113" t="s">
        <v>165</v>
      </c>
      <c r="B17" s="113" t="s">
        <v>459</v>
      </c>
      <c r="C17" s="143">
        <v>0.21879999999999999</v>
      </c>
      <c r="D17" s="143">
        <v>0.22620000000000001</v>
      </c>
      <c r="E17" s="143">
        <v>0.22620000000000001</v>
      </c>
      <c r="F17" s="143">
        <v>0.2001</v>
      </c>
      <c r="G17" s="143">
        <v>0.22620000000000001</v>
      </c>
      <c r="H17" s="143">
        <v>0.2001</v>
      </c>
      <c r="I17" s="143">
        <v>0.22620000000000001</v>
      </c>
      <c r="J17" s="143">
        <v>0.22620000000000001</v>
      </c>
      <c r="K17" s="143">
        <v>0.21879999999999999</v>
      </c>
      <c r="L17" s="143">
        <v>0.21879999999999999</v>
      </c>
      <c r="M17" s="143">
        <v>0.21879999999999999</v>
      </c>
      <c r="N17" s="143">
        <v>0.21879999999999999</v>
      </c>
      <c r="O17" s="143">
        <v>0.21879999999999999</v>
      </c>
      <c r="P17" s="143">
        <v>0.21879999999999999</v>
      </c>
      <c r="Q17" s="143">
        <v>0.21879999999999999</v>
      </c>
      <c r="R17" s="143">
        <v>0.21879999999999999</v>
      </c>
      <c r="S17" s="143">
        <v>0.21879999999999999</v>
      </c>
      <c r="T17" s="143">
        <v>0.22620000000000001</v>
      </c>
      <c r="U17" s="143">
        <v>0.2001</v>
      </c>
      <c r="V17" s="143">
        <v>0.21879999999999999</v>
      </c>
      <c r="W17" s="143">
        <v>0.21879999999999999</v>
      </c>
      <c r="X17" s="143">
        <v>0.22620000000000001</v>
      </c>
    </row>
    <row r="18" spans="1:24" x14ac:dyDescent="0.5">
      <c r="A18" s="113" t="s">
        <v>166</v>
      </c>
      <c r="B18" s="113" t="s">
        <v>460</v>
      </c>
      <c r="C18" s="143">
        <v>0.21879999999999999</v>
      </c>
      <c r="D18" s="143">
        <v>0.22620000000000001</v>
      </c>
      <c r="E18" s="143">
        <v>0.22620000000000001</v>
      </c>
      <c r="F18" s="143">
        <v>0.2001</v>
      </c>
      <c r="G18" s="143">
        <v>0.22620000000000001</v>
      </c>
      <c r="H18" s="143">
        <v>0.2001</v>
      </c>
      <c r="I18" s="143">
        <v>0.22620000000000001</v>
      </c>
      <c r="J18" s="143">
        <v>0.22620000000000001</v>
      </c>
      <c r="K18" s="143">
        <v>0.21879999999999999</v>
      </c>
      <c r="L18" s="143">
        <v>0.21879999999999999</v>
      </c>
      <c r="M18" s="143">
        <v>0.21879999999999999</v>
      </c>
      <c r="N18" s="143">
        <v>0.21879999999999999</v>
      </c>
      <c r="O18" s="143">
        <v>0.21879999999999999</v>
      </c>
      <c r="P18" s="143">
        <v>0.21879999999999999</v>
      </c>
      <c r="Q18" s="143">
        <v>0.21879999999999999</v>
      </c>
      <c r="R18" s="143">
        <v>0.21879999999999999</v>
      </c>
      <c r="S18" s="143">
        <v>0.21879999999999999</v>
      </c>
      <c r="T18" s="143">
        <v>0.22620000000000001</v>
      </c>
      <c r="U18" s="143">
        <v>0.2001</v>
      </c>
      <c r="V18" s="143">
        <v>0.21879999999999999</v>
      </c>
      <c r="W18" s="143">
        <v>0.21879999999999999</v>
      </c>
      <c r="X18" s="143">
        <v>0.22620000000000001</v>
      </c>
    </row>
    <row r="19" spans="1:24" x14ac:dyDescent="0.5">
      <c r="A19" s="113" t="s">
        <v>167</v>
      </c>
      <c r="B19" s="113" t="s">
        <v>461</v>
      </c>
      <c r="C19" s="143">
        <v>0.21879999999999999</v>
      </c>
      <c r="D19" s="143">
        <v>0.22620000000000001</v>
      </c>
      <c r="E19" s="143">
        <v>0.22620000000000001</v>
      </c>
      <c r="F19" s="143">
        <v>0.2001</v>
      </c>
      <c r="G19" s="143">
        <v>0.22620000000000001</v>
      </c>
      <c r="H19" s="143">
        <v>0.2001</v>
      </c>
      <c r="I19" s="143">
        <v>0.22620000000000001</v>
      </c>
      <c r="J19" s="143">
        <v>0.22620000000000001</v>
      </c>
      <c r="K19" s="143">
        <v>0.21879999999999999</v>
      </c>
      <c r="L19" s="143">
        <v>0.21879999999999999</v>
      </c>
      <c r="M19" s="143">
        <v>0.21879999999999999</v>
      </c>
      <c r="N19" s="143">
        <v>0.21879999999999999</v>
      </c>
      <c r="O19" s="143">
        <v>0.21879999999999999</v>
      </c>
      <c r="P19" s="143">
        <v>0.21879999999999999</v>
      </c>
      <c r="Q19" s="143">
        <v>0.21879999999999999</v>
      </c>
      <c r="R19" s="143">
        <v>0.21879999999999999</v>
      </c>
      <c r="S19" s="143">
        <v>0.21879999999999999</v>
      </c>
      <c r="T19" s="143">
        <v>0.22620000000000001</v>
      </c>
      <c r="U19" s="143">
        <v>0.2001</v>
      </c>
      <c r="V19" s="143">
        <v>0.21879999999999999</v>
      </c>
      <c r="W19" s="143">
        <v>0.21879999999999999</v>
      </c>
      <c r="X19" s="143">
        <v>0.22620000000000001</v>
      </c>
    </row>
    <row r="20" spans="1:24" x14ac:dyDescent="0.5">
      <c r="A20" s="113" t="s">
        <v>168</v>
      </c>
      <c r="B20" s="113" t="s">
        <v>462</v>
      </c>
      <c r="C20" s="143">
        <v>0.1865</v>
      </c>
      <c r="D20" s="143">
        <v>0.1923</v>
      </c>
      <c r="E20" s="143">
        <v>0.1923</v>
      </c>
      <c r="F20" s="143">
        <v>0.1721</v>
      </c>
      <c r="G20" s="143">
        <v>0.1923</v>
      </c>
      <c r="H20" s="143">
        <v>0.1721</v>
      </c>
      <c r="I20" s="143">
        <v>0.1923</v>
      </c>
      <c r="J20" s="143">
        <v>0.1923</v>
      </c>
      <c r="K20" s="143">
        <v>0.1865</v>
      </c>
      <c r="L20" s="143">
        <v>0.1865</v>
      </c>
      <c r="M20" s="143">
        <v>0.1865</v>
      </c>
      <c r="N20" s="143">
        <v>0.1865</v>
      </c>
      <c r="O20" s="143">
        <v>0.1865</v>
      </c>
      <c r="P20" s="143">
        <v>0.1865</v>
      </c>
      <c r="Q20" s="143">
        <v>0.1865</v>
      </c>
      <c r="R20" s="143">
        <v>0.1865</v>
      </c>
      <c r="S20" s="143">
        <v>0.1865</v>
      </c>
      <c r="T20" s="143">
        <v>0.1923</v>
      </c>
      <c r="U20" s="143">
        <v>0.1721</v>
      </c>
      <c r="V20" s="143">
        <v>0.1865</v>
      </c>
      <c r="W20" s="143">
        <v>0.1865</v>
      </c>
      <c r="X20" s="143">
        <v>0.1923</v>
      </c>
    </row>
    <row r="21" spans="1:24" x14ac:dyDescent="0.5">
      <c r="A21" s="113" t="s">
        <v>169</v>
      </c>
      <c r="B21" s="113" t="s">
        <v>463</v>
      </c>
      <c r="C21" s="143">
        <v>0.1865</v>
      </c>
      <c r="D21" s="143">
        <v>0.1923</v>
      </c>
      <c r="E21" s="143">
        <v>0.1923</v>
      </c>
      <c r="F21" s="143">
        <v>0.1721</v>
      </c>
      <c r="G21" s="143">
        <v>0.1923</v>
      </c>
      <c r="H21" s="143">
        <v>0.1721</v>
      </c>
      <c r="I21" s="143">
        <v>0.1923</v>
      </c>
      <c r="J21" s="143">
        <v>0.1923</v>
      </c>
      <c r="K21" s="143">
        <v>0.1865</v>
      </c>
      <c r="L21" s="143">
        <v>0.1865</v>
      </c>
      <c r="M21" s="143">
        <v>0.1865</v>
      </c>
      <c r="N21" s="143">
        <v>0.1865</v>
      </c>
      <c r="O21" s="143">
        <v>0.1865</v>
      </c>
      <c r="P21" s="143">
        <v>0.1865</v>
      </c>
      <c r="Q21" s="143">
        <v>0.1865</v>
      </c>
      <c r="R21" s="143">
        <v>0.1865</v>
      </c>
      <c r="S21" s="143">
        <v>0.1865</v>
      </c>
      <c r="T21" s="143">
        <v>0.1923</v>
      </c>
      <c r="U21" s="143">
        <v>0.1721</v>
      </c>
      <c r="V21" s="143">
        <v>0.1865</v>
      </c>
      <c r="W21" s="143">
        <v>0.1865</v>
      </c>
      <c r="X21" s="143">
        <v>0.1923</v>
      </c>
    </row>
    <row r="22" spans="1:24" x14ac:dyDescent="0.5">
      <c r="A22" s="113" t="s">
        <v>170</v>
      </c>
      <c r="B22" s="113" t="s">
        <v>464</v>
      </c>
      <c r="C22" s="143">
        <v>0.1865</v>
      </c>
      <c r="D22" s="143">
        <v>0.1923</v>
      </c>
      <c r="E22" s="143">
        <v>0.1923</v>
      </c>
      <c r="F22" s="143">
        <v>0.1721</v>
      </c>
      <c r="G22" s="143">
        <v>0.1923</v>
      </c>
      <c r="H22" s="143">
        <v>0.1721</v>
      </c>
      <c r="I22" s="143">
        <v>0.1923</v>
      </c>
      <c r="J22" s="143">
        <v>0.1923</v>
      </c>
      <c r="K22" s="143">
        <v>0.1865</v>
      </c>
      <c r="L22" s="143">
        <v>0.1865</v>
      </c>
      <c r="M22" s="143">
        <v>0.1865</v>
      </c>
      <c r="N22" s="143">
        <v>0.1865</v>
      </c>
      <c r="O22" s="143">
        <v>0.1865</v>
      </c>
      <c r="P22" s="143">
        <v>0.1865</v>
      </c>
      <c r="Q22" s="143">
        <v>0.1865</v>
      </c>
      <c r="R22" s="143">
        <v>0.1865</v>
      </c>
      <c r="S22" s="143">
        <v>0.1865</v>
      </c>
      <c r="T22" s="143">
        <v>0.1923</v>
      </c>
      <c r="U22" s="143">
        <v>0.1721</v>
      </c>
      <c r="V22" s="143">
        <v>0.1865</v>
      </c>
      <c r="W22" s="143">
        <v>0.1865</v>
      </c>
      <c r="X22" s="143">
        <v>0.1923</v>
      </c>
    </row>
    <row r="23" spans="1:24" x14ac:dyDescent="0.5">
      <c r="A23" s="113" t="s">
        <v>171</v>
      </c>
      <c r="B23" s="113" t="s">
        <v>465</v>
      </c>
      <c r="C23" s="143">
        <v>0.22059999999999999</v>
      </c>
      <c r="D23" s="143">
        <v>0.22819999999999999</v>
      </c>
      <c r="E23" s="143">
        <v>0.22819999999999999</v>
      </c>
      <c r="F23" s="143">
        <v>0.20180000000000001</v>
      </c>
      <c r="G23" s="143">
        <v>0.22819999999999999</v>
      </c>
      <c r="H23" s="143">
        <v>0.20180000000000001</v>
      </c>
      <c r="I23" s="143">
        <v>0.22819999999999999</v>
      </c>
      <c r="J23" s="143">
        <v>0.22819999999999999</v>
      </c>
      <c r="K23" s="143">
        <v>0.22059999999999999</v>
      </c>
      <c r="L23" s="143">
        <v>0.22059999999999999</v>
      </c>
      <c r="M23" s="143">
        <v>0.22059999999999999</v>
      </c>
      <c r="N23" s="143">
        <v>0.22059999999999999</v>
      </c>
      <c r="O23" s="143">
        <v>0.22059999999999999</v>
      </c>
      <c r="P23" s="143">
        <v>0.22059999999999999</v>
      </c>
      <c r="Q23" s="143">
        <v>0.22059999999999999</v>
      </c>
      <c r="R23" s="143">
        <v>0.22059999999999999</v>
      </c>
      <c r="S23" s="143">
        <v>0.22059999999999999</v>
      </c>
      <c r="T23" s="143">
        <v>0.22819999999999999</v>
      </c>
      <c r="U23" s="143">
        <v>0.20180000000000001</v>
      </c>
      <c r="V23" s="143">
        <v>0.22059999999999999</v>
      </c>
      <c r="W23" s="143">
        <v>0.22059999999999999</v>
      </c>
      <c r="X23" s="143">
        <v>0.22819999999999999</v>
      </c>
    </row>
    <row r="24" spans="1:24" x14ac:dyDescent="0.5">
      <c r="A24" s="113" t="s">
        <v>172</v>
      </c>
      <c r="B24" s="113" t="s">
        <v>466</v>
      </c>
      <c r="C24" s="143">
        <v>0.22059999999999999</v>
      </c>
      <c r="D24" s="143">
        <v>0.22819999999999999</v>
      </c>
      <c r="E24" s="143">
        <v>0.22819999999999999</v>
      </c>
      <c r="F24" s="143">
        <v>0.20180000000000001</v>
      </c>
      <c r="G24" s="143">
        <v>0.22819999999999999</v>
      </c>
      <c r="H24" s="143">
        <v>0.20180000000000001</v>
      </c>
      <c r="I24" s="143">
        <v>0.22819999999999999</v>
      </c>
      <c r="J24" s="143">
        <v>0.22819999999999999</v>
      </c>
      <c r="K24" s="143">
        <v>0.22059999999999999</v>
      </c>
      <c r="L24" s="143">
        <v>0.22059999999999999</v>
      </c>
      <c r="M24" s="143">
        <v>0.22059999999999999</v>
      </c>
      <c r="N24" s="143">
        <v>0.22059999999999999</v>
      </c>
      <c r="O24" s="143">
        <v>0.22059999999999999</v>
      </c>
      <c r="P24" s="143">
        <v>0.22059999999999999</v>
      </c>
      <c r="Q24" s="143">
        <v>0.22059999999999999</v>
      </c>
      <c r="R24" s="143">
        <v>0.22059999999999999</v>
      </c>
      <c r="S24" s="143">
        <v>0.22059999999999999</v>
      </c>
      <c r="T24" s="143">
        <v>0.22819999999999999</v>
      </c>
      <c r="U24" s="143">
        <v>0.20180000000000001</v>
      </c>
      <c r="V24" s="143">
        <v>0.22059999999999999</v>
      </c>
      <c r="W24" s="143">
        <v>0.22059999999999999</v>
      </c>
      <c r="X24" s="143">
        <v>0.22819999999999999</v>
      </c>
    </row>
    <row r="25" spans="1:24" x14ac:dyDescent="0.5">
      <c r="A25" s="113" t="s">
        <v>173</v>
      </c>
      <c r="B25" s="113" t="s">
        <v>467</v>
      </c>
      <c r="C25" s="143">
        <v>0.22059999999999999</v>
      </c>
      <c r="D25" s="143">
        <v>0.22819999999999999</v>
      </c>
      <c r="E25" s="143">
        <v>0.22819999999999999</v>
      </c>
      <c r="F25" s="143">
        <v>0.20180000000000001</v>
      </c>
      <c r="G25" s="143">
        <v>0.22819999999999999</v>
      </c>
      <c r="H25" s="143">
        <v>0.20180000000000001</v>
      </c>
      <c r="I25" s="143">
        <v>0.22819999999999999</v>
      </c>
      <c r="J25" s="143">
        <v>0.22819999999999999</v>
      </c>
      <c r="K25" s="143">
        <v>0.22059999999999999</v>
      </c>
      <c r="L25" s="143">
        <v>0.22059999999999999</v>
      </c>
      <c r="M25" s="143">
        <v>0.22059999999999999</v>
      </c>
      <c r="N25" s="143">
        <v>0.22059999999999999</v>
      </c>
      <c r="O25" s="143">
        <v>0.22059999999999999</v>
      </c>
      <c r="P25" s="143">
        <v>0.22059999999999999</v>
      </c>
      <c r="Q25" s="143">
        <v>0.22059999999999999</v>
      </c>
      <c r="R25" s="143">
        <v>0.22059999999999999</v>
      </c>
      <c r="S25" s="143">
        <v>0.22059999999999999</v>
      </c>
      <c r="T25" s="143">
        <v>0.22819999999999999</v>
      </c>
      <c r="U25" s="143">
        <v>0.20180000000000001</v>
      </c>
      <c r="V25" s="143">
        <v>0.22059999999999999</v>
      </c>
      <c r="W25" s="143">
        <v>0.22059999999999999</v>
      </c>
      <c r="X25" s="143">
        <v>0.22819999999999999</v>
      </c>
    </row>
    <row r="26" spans="1:24" x14ac:dyDescent="0.5">
      <c r="A26" s="113" t="s">
        <v>82</v>
      </c>
      <c r="B26" s="113" t="s">
        <v>468</v>
      </c>
      <c r="C26" s="143">
        <v>0.22059999999999999</v>
      </c>
      <c r="D26" s="143">
        <v>0.22819999999999999</v>
      </c>
      <c r="E26" s="143">
        <v>0.22819999999999999</v>
      </c>
      <c r="F26" s="143">
        <v>0.20180000000000001</v>
      </c>
      <c r="G26" s="143">
        <v>0.22819999999999999</v>
      </c>
      <c r="H26" s="143">
        <v>0.20180000000000001</v>
      </c>
      <c r="I26" s="143">
        <v>0.22819999999999999</v>
      </c>
      <c r="J26" s="143">
        <v>0.22819999999999999</v>
      </c>
      <c r="K26" s="143">
        <v>0.22059999999999999</v>
      </c>
      <c r="L26" s="143">
        <v>0.22059999999999999</v>
      </c>
      <c r="M26" s="143">
        <v>0.22059999999999999</v>
      </c>
      <c r="N26" s="143">
        <v>0.22059999999999999</v>
      </c>
      <c r="O26" s="143">
        <v>0.22059999999999999</v>
      </c>
      <c r="P26" s="143">
        <v>0.22059999999999999</v>
      </c>
      <c r="Q26" s="143">
        <v>0.22059999999999999</v>
      </c>
      <c r="R26" s="143">
        <v>0.22059999999999999</v>
      </c>
      <c r="S26" s="143">
        <v>0.22059999999999999</v>
      </c>
      <c r="T26" s="143">
        <v>0.22819999999999999</v>
      </c>
      <c r="U26" s="143">
        <v>0.20180000000000001</v>
      </c>
      <c r="V26" s="143">
        <v>0.22059999999999999</v>
      </c>
      <c r="W26" s="143">
        <v>0.22059999999999999</v>
      </c>
      <c r="X26" s="143">
        <v>0.22819999999999999</v>
      </c>
    </row>
    <row r="27" spans="1:24" x14ac:dyDescent="0.5">
      <c r="A27" s="113" t="s">
        <v>83</v>
      </c>
      <c r="B27" s="113" t="s">
        <v>469</v>
      </c>
      <c r="C27" s="143">
        <v>0.22059999999999999</v>
      </c>
      <c r="D27" s="143">
        <v>0.22819999999999999</v>
      </c>
      <c r="E27" s="143">
        <v>0.22819999999999999</v>
      </c>
      <c r="F27" s="143">
        <v>0.20180000000000001</v>
      </c>
      <c r="G27" s="143">
        <v>0.22819999999999999</v>
      </c>
      <c r="H27" s="143">
        <v>0.20180000000000001</v>
      </c>
      <c r="I27" s="143">
        <v>0.22819999999999999</v>
      </c>
      <c r="J27" s="143">
        <v>0.22819999999999999</v>
      </c>
      <c r="K27" s="143">
        <v>0.22059999999999999</v>
      </c>
      <c r="L27" s="143">
        <v>0.22059999999999999</v>
      </c>
      <c r="M27" s="143">
        <v>0.22059999999999999</v>
      </c>
      <c r="N27" s="143">
        <v>0.22059999999999999</v>
      </c>
      <c r="O27" s="143">
        <v>0.22059999999999999</v>
      </c>
      <c r="P27" s="143">
        <v>0.22059999999999999</v>
      </c>
      <c r="Q27" s="143">
        <v>0.22059999999999999</v>
      </c>
      <c r="R27" s="143">
        <v>0.22059999999999999</v>
      </c>
      <c r="S27" s="143">
        <v>0.22059999999999999</v>
      </c>
      <c r="T27" s="143">
        <v>0.22819999999999999</v>
      </c>
      <c r="U27" s="143">
        <v>0.20180000000000001</v>
      </c>
      <c r="V27" s="143">
        <v>0.22059999999999999</v>
      </c>
      <c r="W27" s="143">
        <v>0.22059999999999999</v>
      </c>
      <c r="X27" s="143">
        <v>0.22819999999999999</v>
      </c>
    </row>
    <row r="28" spans="1:24" x14ac:dyDescent="0.5">
      <c r="A28" s="113" t="s">
        <v>84</v>
      </c>
      <c r="B28" s="113" t="s">
        <v>470</v>
      </c>
      <c r="C28" s="143">
        <v>0.22059999999999999</v>
      </c>
      <c r="D28" s="143">
        <v>0.22819999999999999</v>
      </c>
      <c r="E28" s="143">
        <v>0.22819999999999999</v>
      </c>
      <c r="F28" s="143">
        <v>0.20180000000000001</v>
      </c>
      <c r="G28" s="143">
        <v>0.22819999999999999</v>
      </c>
      <c r="H28" s="143">
        <v>0.20180000000000001</v>
      </c>
      <c r="I28" s="143">
        <v>0.22819999999999999</v>
      </c>
      <c r="J28" s="143">
        <v>0.22819999999999999</v>
      </c>
      <c r="K28" s="143">
        <v>0.22059999999999999</v>
      </c>
      <c r="L28" s="143">
        <v>0.22059999999999999</v>
      </c>
      <c r="M28" s="143">
        <v>0.22059999999999999</v>
      </c>
      <c r="N28" s="143">
        <v>0.22059999999999999</v>
      </c>
      <c r="O28" s="143">
        <v>0.22059999999999999</v>
      </c>
      <c r="P28" s="143">
        <v>0.22059999999999999</v>
      </c>
      <c r="Q28" s="143">
        <v>0.22059999999999999</v>
      </c>
      <c r="R28" s="143">
        <v>0.22059999999999999</v>
      </c>
      <c r="S28" s="143">
        <v>0.22059999999999999</v>
      </c>
      <c r="T28" s="143">
        <v>0.22819999999999999</v>
      </c>
      <c r="U28" s="143">
        <v>0.20180000000000001</v>
      </c>
      <c r="V28" s="143">
        <v>0.22059999999999999</v>
      </c>
      <c r="W28" s="143">
        <v>0.22059999999999999</v>
      </c>
      <c r="X28" s="143">
        <v>0.22819999999999999</v>
      </c>
    </row>
    <row r="29" spans="1:24" x14ac:dyDescent="0.5">
      <c r="A29" s="113" t="s">
        <v>174</v>
      </c>
      <c r="B29" s="113" t="s">
        <v>471</v>
      </c>
      <c r="C29" s="143">
        <v>0.22059999999999999</v>
      </c>
      <c r="D29" s="143">
        <v>0.22819999999999999</v>
      </c>
      <c r="E29" s="143">
        <v>0.22819999999999999</v>
      </c>
      <c r="F29" s="143">
        <v>0.20180000000000001</v>
      </c>
      <c r="G29" s="143">
        <v>0.22819999999999999</v>
      </c>
      <c r="H29" s="143">
        <v>0.20180000000000001</v>
      </c>
      <c r="I29" s="143">
        <v>0.22819999999999999</v>
      </c>
      <c r="J29" s="143">
        <v>0.22819999999999999</v>
      </c>
      <c r="K29" s="143">
        <v>0.22059999999999999</v>
      </c>
      <c r="L29" s="143">
        <v>0.22059999999999999</v>
      </c>
      <c r="M29" s="143">
        <v>0.22059999999999999</v>
      </c>
      <c r="N29" s="143">
        <v>0.22059999999999999</v>
      </c>
      <c r="O29" s="143">
        <v>0.22059999999999999</v>
      </c>
      <c r="P29" s="143">
        <v>0.22059999999999999</v>
      </c>
      <c r="Q29" s="143">
        <v>0.22059999999999999</v>
      </c>
      <c r="R29" s="143">
        <v>0.22059999999999999</v>
      </c>
      <c r="S29" s="143">
        <v>0.22059999999999999</v>
      </c>
      <c r="T29" s="143">
        <v>0.22819999999999999</v>
      </c>
      <c r="U29" s="143">
        <v>0.20180000000000001</v>
      </c>
      <c r="V29" s="143">
        <v>0.22059999999999999</v>
      </c>
      <c r="W29" s="143">
        <v>0.22059999999999999</v>
      </c>
      <c r="X29" s="143">
        <v>0.22819999999999999</v>
      </c>
    </row>
    <row r="30" spans="1:24" x14ac:dyDescent="0.5">
      <c r="A30" s="113" t="s">
        <v>175</v>
      </c>
      <c r="B30" s="113" t="s">
        <v>472</v>
      </c>
      <c r="C30" s="143">
        <v>0.22059999999999999</v>
      </c>
      <c r="D30" s="143">
        <v>0.22819999999999999</v>
      </c>
      <c r="E30" s="143">
        <v>0.22819999999999999</v>
      </c>
      <c r="F30" s="143">
        <v>0.20180000000000001</v>
      </c>
      <c r="G30" s="143">
        <v>0.22819999999999999</v>
      </c>
      <c r="H30" s="143">
        <v>0.20180000000000001</v>
      </c>
      <c r="I30" s="143">
        <v>0.22819999999999999</v>
      </c>
      <c r="J30" s="143">
        <v>0.22819999999999999</v>
      </c>
      <c r="K30" s="143">
        <v>0.22059999999999999</v>
      </c>
      <c r="L30" s="143">
        <v>0.22059999999999999</v>
      </c>
      <c r="M30" s="143">
        <v>0.22059999999999999</v>
      </c>
      <c r="N30" s="143">
        <v>0.22059999999999999</v>
      </c>
      <c r="O30" s="143">
        <v>0.22059999999999999</v>
      </c>
      <c r="P30" s="143">
        <v>0.22059999999999999</v>
      </c>
      <c r="Q30" s="143">
        <v>0.22059999999999999</v>
      </c>
      <c r="R30" s="143">
        <v>0.22059999999999999</v>
      </c>
      <c r="S30" s="143">
        <v>0.22059999999999999</v>
      </c>
      <c r="T30" s="143">
        <v>0.22819999999999999</v>
      </c>
      <c r="U30" s="143">
        <v>0.20180000000000001</v>
      </c>
      <c r="V30" s="143">
        <v>0.22059999999999999</v>
      </c>
      <c r="W30" s="143">
        <v>0.22059999999999999</v>
      </c>
      <c r="X30" s="143">
        <v>0.22819999999999999</v>
      </c>
    </row>
    <row r="31" spans="1:24" x14ac:dyDescent="0.5">
      <c r="A31" s="113" t="s">
        <v>176</v>
      </c>
      <c r="B31" s="113" t="s">
        <v>473</v>
      </c>
      <c r="C31" s="143">
        <v>0.22059999999999999</v>
      </c>
      <c r="D31" s="143">
        <v>0.22819999999999999</v>
      </c>
      <c r="E31" s="143">
        <v>0.22819999999999999</v>
      </c>
      <c r="F31" s="143">
        <v>0.20180000000000001</v>
      </c>
      <c r="G31" s="143">
        <v>0.22819999999999999</v>
      </c>
      <c r="H31" s="143">
        <v>0.20180000000000001</v>
      </c>
      <c r="I31" s="143">
        <v>0.22819999999999999</v>
      </c>
      <c r="J31" s="143">
        <v>0.22819999999999999</v>
      </c>
      <c r="K31" s="143">
        <v>0.22059999999999999</v>
      </c>
      <c r="L31" s="143">
        <v>0.22059999999999999</v>
      </c>
      <c r="M31" s="143">
        <v>0.22059999999999999</v>
      </c>
      <c r="N31" s="143">
        <v>0.22059999999999999</v>
      </c>
      <c r="O31" s="143">
        <v>0.22059999999999999</v>
      </c>
      <c r="P31" s="143">
        <v>0.22059999999999999</v>
      </c>
      <c r="Q31" s="143">
        <v>0.22059999999999999</v>
      </c>
      <c r="R31" s="143">
        <v>0.22059999999999999</v>
      </c>
      <c r="S31" s="143">
        <v>0.22059999999999999</v>
      </c>
      <c r="T31" s="143">
        <v>0.22819999999999999</v>
      </c>
      <c r="U31" s="143">
        <v>0.20180000000000001</v>
      </c>
      <c r="V31" s="143">
        <v>0.22059999999999999</v>
      </c>
      <c r="W31" s="143">
        <v>0.22059999999999999</v>
      </c>
      <c r="X31" s="143">
        <v>0.22819999999999999</v>
      </c>
    </row>
    <row r="32" spans="1:24" x14ac:dyDescent="0.5">
      <c r="A32" s="113" t="s">
        <v>177</v>
      </c>
      <c r="B32" s="113" t="s">
        <v>474</v>
      </c>
      <c r="C32" s="143">
        <v>0.16120000000000001</v>
      </c>
      <c r="D32" s="143">
        <v>0.16569999999999999</v>
      </c>
      <c r="E32" s="143">
        <v>0.16569999999999999</v>
      </c>
      <c r="F32" s="143">
        <v>0.15010000000000001</v>
      </c>
      <c r="G32" s="143">
        <v>0.16569999999999999</v>
      </c>
      <c r="H32" s="143">
        <v>0.15010000000000001</v>
      </c>
      <c r="I32" s="143">
        <v>0.16569999999999999</v>
      </c>
      <c r="J32" s="143">
        <v>0.16569999999999999</v>
      </c>
      <c r="K32" s="143">
        <v>0.16120000000000001</v>
      </c>
      <c r="L32" s="143">
        <v>0.16120000000000001</v>
      </c>
      <c r="M32" s="143">
        <v>0.16120000000000001</v>
      </c>
      <c r="N32" s="143">
        <v>0.16120000000000001</v>
      </c>
      <c r="O32" s="143">
        <v>0.16120000000000001</v>
      </c>
      <c r="P32" s="143">
        <v>0.16120000000000001</v>
      </c>
      <c r="Q32" s="143">
        <v>0.16120000000000001</v>
      </c>
      <c r="R32" s="143">
        <v>0.16120000000000001</v>
      </c>
      <c r="S32" s="143">
        <v>0.16120000000000001</v>
      </c>
      <c r="T32" s="143">
        <v>0.16569999999999999</v>
      </c>
      <c r="U32" s="143">
        <v>0.15010000000000001</v>
      </c>
      <c r="V32" s="143">
        <v>0.16120000000000001</v>
      </c>
      <c r="W32" s="143">
        <v>0.16120000000000001</v>
      </c>
      <c r="X32" s="143">
        <v>0.16569999999999999</v>
      </c>
    </row>
    <row r="33" spans="1:24" x14ac:dyDescent="0.5">
      <c r="A33" s="113" t="s">
        <v>178</v>
      </c>
      <c r="B33" s="113" t="s">
        <v>475</v>
      </c>
      <c r="C33" s="143">
        <v>0.16120000000000001</v>
      </c>
      <c r="D33" s="143">
        <v>0.16569999999999999</v>
      </c>
      <c r="E33" s="143">
        <v>0.16569999999999999</v>
      </c>
      <c r="F33" s="143">
        <v>0.15010000000000001</v>
      </c>
      <c r="G33" s="143">
        <v>0.16569999999999999</v>
      </c>
      <c r="H33" s="143">
        <v>0.15010000000000001</v>
      </c>
      <c r="I33" s="143">
        <v>0.16569999999999999</v>
      </c>
      <c r="J33" s="143">
        <v>0.16569999999999999</v>
      </c>
      <c r="K33" s="143">
        <v>0.16120000000000001</v>
      </c>
      <c r="L33" s="143">
        <v>0.16120000000000001</v>
      </c>
      <c r="M33" s="143">
        <v>0.16120000000000001</v>
      </c>
      <c r="N33" s="143">
        <v>0.16120000000000001</v>
      </c>
      <c r="O33" s="143">
        <v>0.16120000000000001</v>
      </c>
      <c r="P33" s="143">
        <v>0.16120000000000001</v>
      </c>
      <c r="Q33" s="143">
        <v>0.16120000000000001</v>
      </c>
      <c r="R33" s="143">
        <v>0.16120000000000001</v>
      </c>
      <c r="S33" s="143">
        <v>0.16120000000000001</v>
      </c>
      <c r="T33" s="143">
        <v>0.16569999999999999</v>
      </c>
      <c r="U33" s="143">
        <v>0.15010000000000001</v>
      </c>
      <c r="V33" s="143">
        <v>0.16120000000000001</v>
      </c>
      <c r="W33" s="143">
        <v>0.16120000000000001</v>
      </c>
      <c r="X33" s="143">
        <v>0.16569999999999999</v>
      </c>
    </row>
    <row r="34" spans="1:24" x14ac:dyDescent="0.5">
      <c r="A34" s="113" t="s">
        <v>179</v>
      </c>
      <c r="B34" s="113" t="s">
        <v>476</v>
      </c>
      <c r="C34" s="143">
        <v>0.16120000000000001</v>
      </c>
      <c r="D34" s="143">
        <v>0.16569999999999999</v>
      </c>
      <c r="E34" s="143">
        <v>0.16569999999999999</v>
      </c>
      <c r="F34" s="143">
        <v>0.15010000000000001</v>
      </c>
      <c r="G34" s="143">
        <v>0.16569999999999999</v>
      </c>
      <c r="H34" s="143">
        <v>0.15010000000000001</v>
      </c>
      <c r="I34" s="143">
        <v>0.16569999999999999</v>
      </c>
      <c r="J34" s="143">
        <v>0.16569999999999999</v>
      </c>
      <c r="K34" s="143">
        <v>0.16120000000000001</v>
      </c>
      <c r="L34" s="143">
        <v>0.16120000000000001</v>
      </c>
      <c r="M34" s="143">
        <v>0.16120000000000001</v>
      </c>
      <c r="N34" s="143">
        <v>0.16120000000000001</v>
      </c>
      <c r="O34" s="143">
        <v>0.16120000000000001</v>
      </c>
      <c r="P34" s="143">
        <v>0.16120000000000001</v>
      </c>
      <c r="Q34" s="143">
        <v>0.16120000000000001</v>
      </c>
      <c r="R34" s="143">
        <v>0.16120000000000001</v>
      </c>
      <c r="S34" s="143">
        <v>0.16120000000000001</v>
      </c>
      <c r="T34" s="143">
        <v>0.16569999999999999</v>
      </c>
      <c r="U34" s="143">
        <v>0.15010000000000001</v>
      </c>
      <c r="V34" s="143">
        <v>0.16120000000000001</v>
      </c>
      <c r="W34" s="143">
        <v>0.16120000000000001</v>
      </c>
      <c r="X34" s="143">
        <v>0.16569999999999999</v>
      </c>
    </row>
    <row r="35" spans="1:24" x14ac:dyDescent="0.5">
      <c r="A35" s="113" t="s">
        <v>180</v>
      </c>
      <c r="B35" s="113" t="s">
        <v>477</v>
      </c>
      <c r="C35" s="143">
        <v>0.2225</v>
      </c>
      <c r="D35" s="143">
        <v>0.23019999999999999</v>
      </c>
      <c r="E35" s="143">
        <v>0.23019999999999999</v>
      </c>
      <c r="F35" s="143">
        <v>0.2036</v>
      </c>
      <c r="G35" s="143">
        <v>0.23019999999999999</v>
      </c>
      <c r="H35" s="143">
        <v>0.2036</v>
      </c>
      <c r="I35" s="143">
        <v>0.23019999999999999</v>
      </c>
      <c r="J35" s="143">
        <v>0.23019999999999999</v>
      </c>
      <c r="K35" s="143">
        <v>0.2225</v>
      </c>
      <c r="L35" s="143">
        <v>0.2225</v>
      </c>
      <c r="M35" s="143">
        <v>0.2225</v>
      </c>
      <c r="N35" s="143">
        <v>0.2225</v>
      </c>
      <c r="O35" s="143">
        <v>0.2225</v>
      </c>
      <c r="P35" s="143">
        <v>0.2225</v>
      </c>
      <c r="Q35" s="143">
        <v>0.2225</v>
      </c>
      <c r="R35" s="143">
        <v>0.2225</v>
      </c>
      <c r="S35" s="143">
        <v>0.2225</v>
      </c>
      <c r="T35" s="143">
        <v>0.23019999999999999</v>
      </c>
      <c r="U35" s="143">
        <v>0.2036</v>
      </c>
      <c r="V35" s="143">
        <v>0.2225</v>
      </c>
      <c r="W35" s="143">
        <v>0.2225</v>
      </c>
      <c r="X35" s="143">
        <v>0.23019999999999999</v>
      </c>
    </row>
    <row r="36" spans="1:24" x14ac:dyDescent="0.5">
      <c r="A36" s="113" t="s">
        <v>181</v>
      </c>
      <c r="B36" s="113" t="s">
        <v>478</v>
      </c>
      <c r="C36" s="143">
        <v>0.2225</v>
      </c>
      <c r="D36" s="143">
        <v>0.23019999999999999</v>
      </c>
      <c r="E36" s="143">
        <v>0.23019999999999999</v>
      </c>
      <c r="F36" s="143">
        <v>0.2036</v>
      </c>
      <c r="G36" s="143">
        <v>0.23019999999999999</v>
      </c>
      <c r="H36" s="143">
        <v>0.2036</v>
      </c>
      <c r="I36" s="143">
        <v>0.23019999999999999</v>
      </c>
      <c r="J36" s="143">
        <v>0.23019999999999999</v>
      </c>
      <c r="K36" s="143">
        <v>0.2225</v>
      </c>
      <c r="L36" s="143">
        <v>0.2225</v>
      </c>
      <c r="M36" s="143">
        <v>0.2225</v>
      </c>
      <c r="N36" s="143">
        <v>0.2225</v>
      </c>
      <c r="O36" s="143">
        <v>0.2225</v>
      </c>
      <c r="P36" s="143">
        <v>0.2225</v>
      </c>
      <c r="Q36" s="143">
        <v>0.2225</v>
      </c>
      <c r="R36" s="143">
        <v>0.2225</v>
      </c>
      <c r="S36" s="143">
        <v>0.2225</v>
      </c>
      <c r="T36" s="143">
        <v>0.23019999999999999</v>
      </c>
      <c r="U36" s="143">
        <v>0.2036</v>
      </c>
      <c r="V36" s="143">
        <v>0.2225</v>
      </c>
      <c r="W36" s="143">
        <v>0.2225</v>
      </c>
      <c r="X36" s="143">
        <v>0.23019999999999999</v>
      </c>
    </row>
    <row r="37" spans="1:24" x14ac:dyDescent="0.5">
      <c r="A37" s="113" t="s">
        <v>182</v>
      </c>
      <c r="B37" s="113" t="s">
        <v>479</v>
      </c>
      <c r="C37" s="143">
        <v>0.2225</v>
      </c>
      <c r="D37" s="143">
        <v>0.23019999999999999</v>
      </c>
      <c r="E37" s="143">
        <v>0.23019999999999999</v>
      </c>
      <c r="F37" s="143">
        <v>0.2036</v>
      </c>
      <c r="G37" s="143">
        <v>0.23019999999999999</v>
      </c>
      <c r="H37" s="143">
        <v>0.2036</v>
      </c>
      <c r="I37" s="143">
        <v>0.23019999999999999</v>
      </c>
      <c r="J37" s="143">
        <v>0.23019999999999999</v>
      </c>
      <c r="K37" s="143">
        <v>0.2225</v>
      </c>
      <c r="L37" s="143">
        <v>0.2225</v>
      </c>
      <c r="M37" s="143">
        <v>0.2225</v>
      </c>
      <c r="N37" s="143">
        <v>0.2225</v>
      </c>
      <c r="O37" s="143">
        <v>0.2225</v>
      </c>
      <c r="P37" s="143">
        <v>0.2225</v>
      </c>
      <c r="Q37" s="143">
        <v>0.2225</v>
      </c>
      <c r="R37" s="143">
        <v>0.2225</v>
      </c>
      <c r="S37" s="143">
        <v>0.2225</v>
      </c>
      <c r="T37" s="143">
        <v>0.23019999999999999</v>
      </c>
      <c r="U37" s="143">
        <v>0.2036</v>
      </c>
      <c r="V37" s="143">
        <v>0.2225</v>
      </c>
      <c r="W37" s="143">
        <v>0.2225</v>
      </c>
      <c r="X37" s="143">
        <v>0.23019999999999999</v>
      </c>
    </row>
    <row r="38" spans="1:24" x14ac:dyDescent="0.5">
      <c r="A38" s="113" t="s">
        <v>351</v>
      </c>
      <c r="B38" s="113" t="s">
        <v>480</v>
      </c>
      <c r="C38" s="143">
        <v>0.2225</v>
      </c>
      <c r="D38" s="143">
        <v>0.23019999999999999</v>
      </c>
      <c r="E38" s="143">
        <v>0.23019999999999999</v>
      </c>
      <c r="F38" s="143">
        <v>0.2036</v>
      </c>
      <c r="G38" s="143">
        <v>0.23019999999999999</v>
      </c>
      <c r="H38" s="143">
        <v>0.2036</v>
      </c>
      <c r="I38" s="143">
        <v>0.23019999999999999</v>
      </c>
      <c r="J38" s="143">
        <v>0.23019999999999999</v>
      </c>
      <c r="K38" s="143">
        <v>0.2225</v>
      </c>
      <c r="L38" s="143">
        <v>0.2225</v>
      </c>
      <c r="M38" s="143">
        <v>0.2225</v>
      </c>
      <c r="N38" s="143">
        <v>0.2225</v>
      </c>
      <c r="O38" s="143">
        <v>0.2225</v>
      </c>
      <c r="P38" s="143">
        <v>0.2225</v>
      </c>
      <c r="Q38" s="143">
        <v>0.2225</v>
      </c>
      <c r="R38" s="143">
        <v>0.2225</v>
      </c>
      <c r="S38" s="143">
        <v>0.2225</v>
      </c>
      <c r="T38" s="143">
        <v>0.23019999999999999</v>
      </c>
      <c r="U38" s="143">
        <v>0.2036</v>
      </c>
      <c r="V38" s="143">
        <v>0.2225</v>
      </c>
      <c r="W38" s="143">
        <v>0.2225</v>
      </c>
      <c r="X38" s="143">
        <v>0.23019999999999999</v>
      </c>
    </row>
    <row r="39" spans="1:24" x14ac:dyDescent="0.5">
      <c r="A39" s="113" t="s">
        <v>352</v>
      </c>
      <c r="B39" s="113" t="s">
        <v>481</v>
      </c>
      <c r="C39" s="143">
        <v>0.2225</v>
      </c>
      <c r="D39" s="143">
        <v>0.23019999999999999</v>
      </c>
      <c r="E39" s="143">
        <v>0.23019999999999999</v>
      </c>
      <c r="F39" s="143">
        <v>0.2036</v>
      </c>
      <c r="G39" s="143">
        <v>0.23019999999999999</v>
      </c>
      <c r="H39" s="143">
        <v>0.2036</v>
      </c>
      <c r="I39" s="143">
        <v>0.23019999999999999</v>
      </c>
      <c r="J39" s="143">
        <v>0.23019999999999999</v>
      </c>
      <c r="K39" s="143">
        <v>0.2225</v>
      </c>
      <c r="L39" s="143">
        <v>0.2225</v>
      </c>
      <c r="M39" s="143">
        <v>0.2225</v>
      </c>
      <c r="N39" s="143">
        <v>0.2225</v>
      </c>
      <c r="O39" s="143">
        <v>0.2225</v>
      </c>
      <c r="P39" s="143">
        <v>0.2225</v>
      </c>
      <c r="Q39" s="143">
        <v>0.2225</v>
      </c>
      <c r="R39" s="143">
        <v>0.2225</v>
      </c>
      <c r="S39" s="143">
        <v>0.2225</v>
      </c>
      <c r="T39" s="143">
        <v>0.23019999999999999</v>
      </c>
      <c r="U39" s="143">
        <v>0.2036</v>
      </c>
      <c r="V39" s="143">
        <v>0.2225</v>
      </c>
      <c r="W39" s="143">
        <v>0.2225</v>
      </c>
      <c r="X39" s="143">
        <v>0.23019999999999999</v>
      </c>
    </row>
    <row r="40" spans="1:24" x14ac:dyDescent="0.5">
      <c r="A40" s="113" t="s">
        <v>183</v>
      </c>
      <c r="B40" s="113" t="s">
        <v>482</v>
      </c>
      <c r="C40" s="143">
        <v>0.2225</v>
      </c>
      <c r="D40" s="143">
        <v>0.23019999999999999</v>
      </c>
      <c r="E40" s="143">
        <v>0.23019999999999999</v>
      </c>
      <c r="F40" s="143">
        <v>0.2036</v>
      </c>
      <c r="G40" s="143">
        <v>0.23019999999999999</v>
      </c>
      <c r="H40" s="143">
        <v>0.2036</v>
      </c>
      <c r="I40" s="143">
        <v>0.23019999999999999</v>
      </c>
      <c r="J40" s="143">
        <v>0.23019999999999999</v>
      </c>
      <c r="K40" s="143">
        <v>0.2225</v>
      </c>
      <c r="L40" s="143">
        <v>0.2225</v>
      </c>
      <c r="M40" s="143">
        <v>0.2225</v>
      </c>
      <c r="N40" s="143">
        <v>0.2225</v>
      </c>
      <c r="O40" s="143">
        <v>0.2225</v>
      </c>
      <c r="P40" s="143">
        <v>0.2225</v>
      </c>
      <c r="Q40" s="143">
        <v>0.2225</v>
      </c>
      <c r="R40" s="143">
        <v>0.2225</v>
      </c>
      <c r="S40" s="143">
        <v>0.2225</v>
      </c>
      <c r="T40" s="143">
        <v>0.23019999999999999</v>
      </c>
      <c r="U40" s="143">
        <v>0.2036</v>
      </c>
      <c r="V40" s="143">
        <v>0.2225</v>
      </c>
      <c r="W40" s="143">
        <v>0.2225</v>
      </c>
      <c r="X40" s="143">
        <v>0.23019999999999999</v>
      </c>
    </row>
    <row r="41" spans="1:24" x14ac:dyDescent="0.5">
      <c r="A41" s="113" t="s">
        <v>184</v>
      </c>
      <c r="B41" s="113" t="s">
        <v>483</v>
      </c>
      <c r="C41" s="143">
        <v>0.2225</v>
      </c>
      <c r="D41" s="143">
        <v>0.23019999999999999</v>
      </c>
      <c r="E41" s="143">
        <v>0.23019999999999999</v>
      </c>
      <c r="F41" s="143">
        <v>0.2036</v>
      </c>
      <c r="G41" s="143">
        <v>0.23019999999999999</v>
      </c>
      <c r="H41" s="143">
        <v>0.2036</v>
      </c>
      <c r="I41" s="143">
        <v>0.23019999999999999</v>
      </c>
      <c r="J41" s="143">
        <v>0.23019999999999999</v>
      </c>
      <c r="K41" s="143">
        <v>0.2225</v>
      </c>
      <c r="L41" s="143">
        <v>0.2225</v>
      </c>
      <c r="M41" s="143">
        <v>0.2225</v>
      </c>
      <c r="N41" s="143">
        <v>0.2225</v>
      </c>
      <c r="O41" s="143">
        <v>0.2225</v>
      </c>
      <c r="P41" s="143">
        <v>0.2225</v>
      </c>
      <c r="Q41" s="143">
        <v>0.2225</v>
      </c>
      <c r="R41" s="143">
        <v>0.2225</v>
      </c>
      <c r="S41" s="143">
        <v>0.2225</v>
      </c>
      <c r="T41" s="143">
        <v>0.23019999999999999</v>
      </c>
      <c r="U41" s="143">
        <v>0.2036</v>
      </c>
      <c r="V41" s="143">
        <v>0.2225</v>
      </c>
      <c r="W41" s="143">
        <v>0.2225</v>
      </c>
      <c r="X41" s="143">
        <v>0.23019999999999999</v>
      </c>
    </row>
    <row r="42" spans="1:24" x14ac:dyDescent="0.5">
      <c r="A42" s="113" t="s">
        <v>185</v>
      </c>
      <c r="B42" s="113" t="s">
        <v>484</v>
      </c>
      <c r="C42" s="143">
        <v>0.2225</v>
      </c>
      <c r="D42" s="143">
        <v>0.23019999999999999</v>
      </c>
      <c r="E42" s="143">
        <v>0.23019999999999999</v>
      </c>
      <c r="F42" s="143">
        <v>0.2036</v>
      </c>
      <c r="G42" s="143">
        <v>0.23019999999999999</v>
      </c>
      <c r="H42" s="143">
        <v>0.2036</v>
      </c>
      <c r="I42" s="143">
        <v>0.23019999999999999</v>
      </c>
      <c r="J42" s="143">
        <v>0.23019999999999999</v>
      </c>
      <c r="K42" s="143">
        <v>0.2225</v>
      </c>
      <c r="L42" s="143">
        <v>0.2225</v>
      </c>
      <c r="M42" s="143">
        <v>0.2225</v>
      </c>
      <c r="N42" s="143">
        <v>0.2225</v>
      </c>
      <c r="O42" s="143">
        <v>0.2225</v>
      </c>
      <c r="P42" s="143">
        <v>0.2225</v>
      </c>
      <c r="Q42" s="143">
        <v>0.2225</v>
      </c>
      <c r="R42" s="143">
        <v>0.2225</v>
      </c>
      <c r="S42" s="143">
        <v>0.2225</v>
      </c>
      <c r="T42" s="143">
        <v>0.23019999999999999</v>
      </c>
      <c r="U42" s="143">
        <v>0.2036</v>
      </c>
      <c r="V42" s="143">
        <v>0.2225</v>
      </c>
      <c r="W42" s="143">
        <v>0.2225</v>
      </c>
      <c r="X42" s="143">
        <v>0.23019999999999999</v>
      </c>
    </row>
    <row r="43" spans="1:24" x14ac:dyDescent="0.5">
      <c r="A43" s="113" t="s">
        <v>353</v>
      </c>
      <c r="B43" s="113" t="s">
        <v>485</v>
      </c>
      <c r="C43" s="143">
        <v>0.2225</v>
      </c>
      <c r="D43" s="143">
        <v>0.23019999999999999</v>
      </c>
      <c r="E43" s="143">
        <v>0.23019999999999999</v>
      </c>
      <c r="F43" s="143">
        <v>0.2036</v>
      </c>
      <c r="G43" s="143">
        <v>0.23019999999999999</v>
      </c>
      <c r="H43" s="143">
        <v>0.2036</v>
      </c>
      <c r="I43" s="143">
        <v>0.23019999999999999</v>
      </c>
      <c r="J43" s="143">
        <v>0.23019999999999999</v>
      </c>
      <c r="K43" s="143">
        <v>0.2225</v>
      </c>
      <c r="L43" s="143">
        <v>0.2225</v>
      </c>
      <c r="M43" s="143">
        <v>0.2225</v>
      </c>
      <c r="N43" s="143">
        <v>0.2225</v>
      </c>
      <c r="O43" s="143">
        <v>0.2225</v>
      </c>
      <c r="P43" s="143">
        <v>0.2225</v>
      </c>
      <c r="Q43" s="143">
        <v>0.2225</v>
      </c>
      <c r="R43" s="143">
        <v>0.2225</v>
      </c>
      <c r="S43" s="143">
        <v>0.2225</v>
      </c>
      <c r="T43" s="143">
        <v>0.23019999999999999</v>
      </c>
      <c r="U43" s="143">
        <v>0.2036</v>
      </c>
      <c r="V43" s="143">
        <v>0.2225</v>
      </c>
      <c r="W43" s="143">
        <v>0.2225</v>
      </c>
      <c r="X43" s="143">
        <v>0.23019999999999999</v>
      </c>
    </row>
    <row r="44" spans="1:24" x14ac:dyDescent="0.5">
      <c r="A44" s="113" t="s">
        <v>354</v>
      </c>
      <c r="B44" s="113" t="s">
        <v>486</v>
      </c>
      <c r="C44" s="143">
        <v>0.2225</v>
      </c>
      <c r="D44" s="143">
        <v>0.23019999999999999</v>
      </c>
      <c r="E44" s="143">
        <v>0.23019999999999999</v>
      </c>
      <c r="F44" s="143">
        <v>0.2036</v>
      </c>
      <c r="G44" s="143">
        <v>0.23019999999999999</v>
      </c>
      <c r="H44" s="143">
        <v>0.2036</v>
      </c>
      <c r="I44" s="143">
        <v>0.23019999999999999</v>
      </c>
      <c r="J44" s="143">
        <v>0.23019999999999999</v>
      </c>
      <c r="K44" s="143">
        <v>0.2225</v>
      </c>
      <c r="L44" s="143">
        <v>0.2225</v>
      </c>
      <c r="M44" s="143">
        <v>0.2225</v>
      </c>
      <c r="N44" s="143">
        <v>0.2225</v>
      </c>
      <c r="O44" s="143">
        <v>0.2225</v>
      </c>
      <c r="P44" s="143">
        <v>0.2225</v>
      </c>
      <c r="Q44" s="143">
        <v>0.2225</v>
      </c>
      <c r="R44" s="143">
        <v>0.2225</v>
      </c>
      <c r="S44" s="143">
        <v>0.2225</v>
      </c>
      <c r="T44" s="143">
        <v>0.23019999999999999</v>
      </c>
      <c r="U44" s="143">
        <v>0.2036</v>
      </c>
      <c r="V44" s="143">
        <v>0.2225</v>
      </c>
      <c r="W44" s="143">
        <v>0.2225</v>
      </c>
      <c r="X44" s="143">
        <v>0.23019999999999999</v>
      </c>
    </row>
    <row r="45" spans="1:24" x14ac:dyDescent="0.5">
      <c r="A45" s="113" t="s">
        <v>85</v>
      </c>
      <c r="B45" s="113" t="s">
        <v>487</v>
      </c>
      <c r="C45" s="143">
        <v>0.2225</v>
      </c>
      <c r="D45" s="143">
        <v>0.23019999999999999</v>
      </c>
      <c r="E45" s="143">
        <v>0.23019999999999999</v>
      </c>
      <c r="F45" s="143">
        <v>0.2036</v>
      </c>
      <c r="G45" s="143">
        <v>0.23019999999999999</v>
      </c>
      <c r="H45" s="143">
        <v>0.2036</v>
      </c>
      <c r="I45" s="143">
        <v>0.23019999999999999</v>
      </c>
      <c r="J45" s="143">
        <v>0.23019999999999999</v>
      </c>
      <c r="K45" s="143">
        <v>0.2225</v>
      </c>
      <c r="L45" s="143">
        <v>0.2225</v>
      </c>
      <c r="M45" s="143">
        <v>0.2225</v>
      </c>
      <c r="N45" s="143">
        <v>0.2225</v>
      </c>
      <c r="O45" s="143">
        <v>0.2225</v>
      </c>
      <c r="P45" s="143">
        <v>0.2225</v>
      </c>
      <c r="Q45" s="143">
        <v>0.2225</v>
      </c>
      <c r="R45" s="143">
        <v>0.2225</v>
      </c>
      <c r="S45" s="143">
        <v>0.2225</v>
      </c>
      <c r="T45" s="143">
        <v>0.23019999999999999</v>
      </c>
      <c r="U45" s="143">
        <v>0.2036</v>
      </c>
      <c r="V45" s="143">
        <v>0.2225</v>
      </c>
      <c r="W45" s="143">
        <v>0.2225</v>
      </c>
      <c r="X45" s="143">
        <v>0.23019999999999999</v>
      </c>
    </row>
    <row r="46" spans="1:24" x14ac:dyDescent="0.5">
      <c r="A46" s="113" t="s">
        <v>86</v>
      </c>
      <c r="B46" s="113" t="s">
        <v>488</v>
      </c>
      <c r="C46" s="143">
        <v>0.2225</v>
      </c>
      <c r="D46" s="143">
        <v>0.23019999999999999</v>
      </c>
      <c r="E46" s="143">
        <v>0.23019999999999999</v>
      </c>
      <c r="F46" s="143">
        <v>0.2036</v>
      </c>
      <c r="G46" s="143">
        <v>0.23019999999999999</v>
      </c>
      <c r="H46" s="143">
        <v>0.2036</v>
      </c>
      <c r="I46" s="143">
        <v>0.23019999999999999</v>
      </c>
      <c r="J46" s="143">
        <v>0.23019999999999999</v>
      </c>
      <c r="K46" s="143">
        <v>0.2225</v>
      </c>
      <c r="L46" s="143">
        <v>0.2225</v>
      </c>
      <c r="M46" s="143">
        <v>0.2225</v>
      </c>
      <c r="N46" s="143">
        <v>0.2225</v>
      </c>
      <c r="O46" s="143">
        <v>0.2225</v>
      </c>
      <c r="P46" s="143">
        <v>0.2225</v>
      </c>
      <c r="Q46" s="143">
        <v>0.2225</v>
      </c>
      <c r="R46" s="143">
        <v>0.2225</v>
      </c>
      <c r="S46" s="143">
        <v>0.2225</v>
      </c>
      <c r="T46" s="143">
        <v>0.23019999999999999</v>
      </c>
      <c r="U46" s="143">
        <v>0.2036</v>
      </c>
      <c r="V46" s="143">
        <v>0.2225</v>
      </c>
      <c r="W46" s="143">
        <v>0.2225</v>
      </c>
      <c r="X46" s="143">
        <v>0.23019999999999999</v>
      </c>
    </row>
    <row r="47" spans="1:24" x14ac:dyDescent="0.5">
      <c r="A47" s="113" t="s">
        <v>327</v>
      </c>
      <c r="B47" s="113" t="s">
        <v>489</v>
      </c>
      <c r="C47" s="143">
        <v>0.2225</v>
      </c>
      <c r="D47" s="143">
        <v>0.23019999999999999</v>
      </c>
      <c r="E47" s="143">
        <v>0.23019999999999999</v>
      </c>
      <c r="F47" s="143">
        <v>0.2036</v>
      </c>
      <c r="G47" s="143">
        <v>0.23019999999999999</v>
      </c>
      <c r="H47" s="143">
        <v>0.2036</v>
      </c>
      <c r="I47" s="143">
        <v>0.23019999999999999</v>
      </c>
      <c r="J47" s="143">
        <v>0.23019999999999999</v>
      </c>
      <c r="K47" s="143">
        <v>0.2225</v>
      </c>
      <c r="L47" s="143">
        <v>0.2225</v>
      </c>
      <c r="M47" s="143">
        <v>0.2225</v>
      </c>
      <c r="N47" s="143">
        <v>0.2225</v>
      </c>
      <c r="O47" s="143">
        <v>0.2225</v>
      </c>
      <c r="P47" s="143">
        <v>0.2225</v>
      </c>
      <c r="Q47" s="143">
        <v>0.2225</v>
      </c>
      <c r="R47" s="143">
        <v>0.2225</v>
      </c>
      <c r="S47" s="143">
        <v>0.2225</v>
      </c>
      <c r="T47" s="143">
        <v>0.23019999999999999</v>
      </c>
      <c r="U47" s="143">
        <v>0.2036</v>
      </c>
      <c r="V47" s="143">
        <v>0.2225</v>
      </c>
      <c r="W47" s="143">
        <v>0.2225</v>
      </c>
      <c r="X47" s="143">
        <v>0.23019999999999999</v>
      </c>
    </row>
    <row r="48" spans="1:24" x14ac:dyDescent="0.5">
      <c r="A48" s="113" t="s">
        <v>355</v>
      </c>
      <c r="B48" s="113" t="s">
        <v>490</v>
      </c>
      <c r="C48" s="143">
        <v>0.2225</v>
      </c>
      <c r="D48" s="143">
        <v>0.23019999999999999</v>
      </c>
      <c r="E48" s="143">
        <v>0.23019999999999999</v>
      </c>
      <c r="F48" s="143">
        <v>0.2036</v>
      </c>
      <c r="G48" s="143">
        <v>0.23019999999999999</v>
      </c>
      <c r="H48" s="143">
        <v>0.2036</v>
      </c>
      <c r="I48" s="143">
        <v>0.23019999999999999</v>
      </c>
      <c r="J48" s="143">
        <v>0.23019999999999999</v>
      </c>
      <c r="K48" s="143">
        <v>0.2225</v>
      </c>
      <c r="L48" s="143">
        <v>0.2225</v>
      </c>
      <c r="M48" s="143">
        <v>0.2225</v>
      </c>
      <c r="N48" s="143">
        <v>0.2225</v>
      </c>
      <c r="O48" s="143">
        <v>0.2225</v>
      </c>
      <c r="P48" s="143">
        <v>0.2225</v>
      </c>
      <c r="Q48" s="143">
        <v>0.2225</v>
      </c>
      <c r="R48" s="143">
        <v>0.2225</v>
      </c>
      <c r="S48" s="143">
        <v>0.2225</v>
      </c>
      <c r="T48" s="143">
        <v>0.23019999999999999</v>
      </c>
      <c r="U48" s="143">
        <v>0.2036</v>
      </c>
      <c r="V48" s="143">
        <v>0.2225</v>
      </c>
      <c r="W48" s="143">
        <v>0.2225</v>
      </c>
      <c r="X48" s="143">
        <v>0.23019999999999999</v>
      </c>
    </row>
    <row r="49" spans="1:24" x14ac:dyDescent="0.5">
      <c r="A49" s="113" t="s">
        <v>356</v>
      </c>
      <c r="B49" s="113" t="s">
        <v>491</v>
      </c>
      <c r="C49" s="143">
        <v>0.2225</v>
      </c>
      <c r="D49" s="143">
        <v>0.23019999999999999</v>
      </c>
      <c r="E49" s="143">
        <v>0.23019999999999999</v>
      </c>
      <c r="F49" s="143">
        <v>0.2036</v>
      </c>
      <c r="G49" s="143">
        <v>0.23019999999999999</v>
      </c>
      <c r="H49" s="143">
        <v>0.2036</v>
      </c>
      <c r="I49" s="143">
        <v>0.23019999999999999</v>
      </c>
      <c r="J49" s="143">
        <v>0.23019999999999999</v>
      </c>
      <c r="K49" s="143">
        <v>0.2225</v>
      </c>
      <c r="L49" s="143">
        <v>0.2225</v>
      </c>
      <c r="M49" s="143">
        <v>0.2225</v>
      </c>
      <c r="N49" s="143">
        <v>0.2225</v>
      </c>
      <c r="O49" s="143">
        <v>0.2225</v>
      </c>
      <c r="P49" s="143">
        <v>0.2225</v>
      </c>
      <c r="Q49" s="143">
        <v>0.2225</v>
      </c>
      <c r="R49" s="143">
        <v>0.2225</v>
      </c>
      <c r="S49" s="143">
        <v>0.2225</v>
      </c>
      <c r="T49" s="143">
        <v>0.23019999999999999</v>
      </c>
      <c r="U49" s="143">
        <v>0.2036</v>
      </c>
      <c r="V49" s="143">
        <v>0.2225</v>
      </c>
      <c r="W49" s="143">
        <v>0.2225</v>
      </c>
      <c r="X49" s="143">
        <v>0.23019999999999999</v>
      </c>
    </row>
    <row r="50" spans="1:24" x14ac:dyDescent="0.5">
      <c r="A50" s="113" t="s">
        <v>186</v>
      </c>
      <c r="B50" s="113" t="s">
        <v>492</v>
      </c>
      <c r="C50" s="143">
        <v>0.16830000000000001</v>
      </c>
      <c r="D50" s="143">
        <v>0.1731</v>
      </c>
      <c r="E50" s="143">
        <v>0.1731</v>
      </c>
      <c r="F50" s="143">
        <v>0.15629999999999999</v>
      </c>
      <c r="G50" s="143">
        <v>0.1731</v>
      </c>
      <c r="H50" s="143">
        <v>0.15629999999999999</v>
      </c>
      <c r="I50" s="143">
        <v>0.1731</v>
      </c>
      <c r="J50" s="143">
        <v>0.1731</v>
      </c>
      <c r="K50" s="143">
        <v>0.16830000000000001</v>
      </c>
      <c r="L50" s="143">
        <v>0.16830000000000001</v>
      </c>
      <c r="M50" s="143">
        <v>0.16830000000000001</v>
      </c>
      <c r="N50" s="143">
        <v>0.16830000000000001</v>
      </c>
      <c r="O50" s="143">
        <v>0.16830000000000001</v>
      </c>
      <c r="P50" s="143">
        <v>0.16830000000000001</v>
      </c>
      <c r="Q50" s="143">
        <v>0.16830000000000001</v>
      </c>
      <c r="R50" s="143">
        <v>0.16830000000000001</v>
      </c>
      <c r="S50" s="143">
        <v>0.16830000000000001</v>
      </c>
      <c r="T50" s="143">
        <v>0.1731</v>
      </c>
      <c r="U50" s="143">
        <v>0.15629999999999999</v>
      </c>
      <c r="V50" s="143">
        <v>0.16830000000000001</v>
      </c>
      <c r="W50" s="143">
        <v>0.16830000000000001</v>
      </c>
      <c r="X50" s="143">
        <v>0.1731</v>
      </c>
    </row>
    <row r="51" spans="1:24" x14ac:dyDescent="0.5">
      <c r="A51" s="113" t="s">
        <v>187</v>
      </c>
      <c r="B51" s="113" t="s">
        <v>493</v>
      </c>
      <c r="C51" s="143">
        <v>0.16830000000000001</v>
      </c>
      <c r="D51" s="143">
        <v>0.1731</v>
      </c>
      <c r="E51" s="143">
        <v>0.1731</v>
      </c>
      <c r="F51" s="143">
        <v>0.15629999999999999</v>
      </c>
      <c r="G51" s="143">
        <v>0.1731</v>
      </c>
      <c r="H51" s="143">
        <v>0.15629999999999999</v>
      </c>
      <c r="I51" s="143">
        <v>0.1731</v>
      </c>
      <c r="J51" s="143">
        <v>0.1731</v>
      </c>
      <c r="K51" s="143">
        <v>0.16830000000000001</v>
      </c>
      <c r="L51" s="143">
        <v>0.16830000000000001</v>
      </c>
      <c r="M51" s="143">
        <v>0.16830000000000001</v>
      </c>
      <c r="N51" s="143">
        <v>0.16830000000000001</v>
      </c>
      <c r="O51" s="143">
        <v>0.16830000000000001</v>
      </c>
      <c r="P51" s="143">
        <v>0.16830000000000001</v>
      </c>
      <c r="Q51" s="143">
        <v>0.16830000000000001</v>
      </c>
      <c r="R51" s="143">
        <v>0.16830000000000001</v>
      </c>
      <c r="S51" s="143">
        <v>0.16830000000000001</v>
      </c>
      <c r="T51" s="143">
        <v>0.1731</v>
      </c>
      <c r="U51" s="143">
        <v>0.15629999999999999</v>
      </c>
      <c r="V51" s="143">
        <v>0.16830000000000001</v>
      </c>
      <c r="W51" s="143">
        <v>0.16830000000000001</v>
      </c>
      <c r="X51" s="143">
        <v>0.1731</v>
      </c>
    </row>
    <row r="52" spans="1:24" x14ac:dyDescent="0.5">
      <c r="A52" s="113" t="s">
        <v>188</v>
      </c>
      <c r="B52" s="113" t="s">
        <v>494</v>
      </c>
      <c r="C52" s="143">
        <v>0.16830000000000001</v>
      </c>
      <c r="D52" s="143">
        <v>0.1731</v>
      </c>
      <c r="E52" s="143">
        <v>0.1731</v>
      </c>
      <c r="F52" s="143">
        <v>0.15629999999999999</v>
      </c>
      <c r="G52" s="143">
        <v>0.1731</v>
      </c>
      <c r="H52" s="143">
        <v>0.15629999999999999</v>
      </c>
      <c r="I52" s="143">
        <v>0.1731</v>
      </c>
      <c r="J52" s="143">
        <v>0.1731</v>
      </c>
      <c r="K52" s="143">
        <v>0.16830000000000001</v>
      </c>
      <c r="L52" s="143">
        <v>0.16830000000000001</v>
      </c>
      <c r="M52" s="143">
        <v>0.16830000000000001</v>
      </c>
      <c r="N52" s="143">
        <v>0.16830000000000001</v>
      </c>
      <c r="O52" s="143">
        <v>0.16830000000000001</v>
      </c>
      <c r="P52" s="143">
        <v>0.16830000000000001</v>
      </c>
      <c r="Q52" s="143">
        <v>0.16830000000000001</v>
      </c>
      <c r="R52" s="143">
        <v>0.16830000000000001</v>
      </c>
      <c r="S52" s="143">
        <v>0.16830000000000001</v>
      </c>
      <c r="T52" s="143">
        <v>0.1731</v>
      </c>
      <c r="U52" s="143">
        <v>0.15629999999999999</v>
      </c>
      <c r="V52" s="143">
        <v>0.16830000000000001</v>
      </c>
      <c r="W52" s="143">
        <v>0.16830000000000001</v>
      </c>
      <c r="X52" s="143">
        <v>0.1731</v>
      </c>
    </row>
    <row r="53" spans="1:24" x14ac:dyDescent="0.5">
      <c r="A53" s="113" t="s">
        <v>189</v>
      </c>
      <c r="B53" s="113" t="s">
        <v>495</v>
      </c>
      <c r="C53" s="143">
        <v>0.2157</v>
      </c>
      <c r="D53" s="143">
        <v>0.22289999999999999</v>
      </c>
      <c r="E53" s="143">
        <v>0.22289999999999999</v>
      </c>
      <c r="F53" s="143">
        <v>0.19739999999999999</v>
      </c>
      <c r="G53" s="143">
        <v>0.22289999999999999</v>
      </c>
      <c r="H53" s="143">
        <v>0.19739999999999999</v>
      </c>
      <c r="I53" s="143">
        <v>0.22289999999999999</v>
      </c>
      <c r="J53" s="143">
        <v>0.22289999999999999</v>
      </c>
      <c r="K53" s="143">
        <v>0.2157</v>
      </c>
      <c r="L53" s="143">
        <v>0.2157</v>
      </c>
      <c r="M53" s="143">
        <v>0.2157</v>
      </c>
      <c r="N53" s="143">
        <v>0.2157</v>
      </c>
      <c r="O53" s="143">
        <v>0.2157</v>
      </c>
      <c r="P53" s="143">
        <v>0.2157</v>
      </c>
      <c r="Q53" s="143">
        <v>0.2157</v>
      </c>
      <c r="R53" s="143">
        <v>0.2157</v>
      </c>
      <c r="S53" s="143">
        <v>0.2157</v>
      </c>
      <c r="T53" s="143">
        <v>0.22289999999999999</v>
      </c>
      <c r="U53" s="143">
        <v>0.19739999999999999</v>
      </c>
      <c r="V53" s="143">
        <v>0.2157</v>
      </c>
      <c r="W53" s="143">
        <v>0.2157</v>
      </c>
      <c r="X53" s="143">
        <v>0.22289999999999999</v>
      </c>
    </row>
    <row r="54" spans="1:24" x14ac:dyDescent="0.5">
      <c r="A54" s="113" t="s">
        <v>190</v>
      </c>
      <c r="B54" s="113" t="s">
        <v>496</v>
      </c>
      <c r="C54" s="143">
        <v>0.2157</v>
      </c>
      <c r="D54" s="143">
        <v>0.22289999999999999</v>
      </c>
      <c r="E54" s="143">
        <v>0.22289999999999999</v>
      </c>
      <c r="F54" s="143">
        <v>0.19739999999999999</v>
      </c>
      <c r="G54" s="143">
        <v>0.22289999999999999</v>
      </c>
      <c r="H54" s="143">
        <v>0.19739999999999999</v>
      </c>
      <c r="I54" s="143">
        <v>0.22289999999999999</v>
      </c>
      <c r="J54" s="143">
        <v>0.22289999999999999</v>
      </c>
      <c r="K54" s="143">
        <v>0.2157</v>
      </c>
      <c r="L54" s="143">
        <v>0.2157</v>
      </c>
      <c r="M54" s="143">
        <v>0.2157</v>
      </c>
      <c r="N54" s="143">
        <v>0.2157</v>
      </c>
      <c r="O54" s="143">
        <v>0.2157</v>
      </c>
      <c r="P54" s="143">
        <v>0.2157</v>
      </c>
      <c r="Q54" s="143">
        <v>0.2157</v>
      </c>
      <c r="R54" s="143">
        <v>0.2157</v>
      </c>
      <c r="S54" s="143">
        <v>0.2157</v>
      </c>
      <c r="T54" s="143">
        <v>0.22289999999999999</v>
      </c>
      <c r="U54" s="143">
        <v>0.19739999999999999</v>
      </c>
      <c r="V54" s="143">
        <v>0.2157</v>
      </c>
      <c r="W54" s="143">
        <v>0.2157</v>
      </c>
      <c r="X54" s="143">
        <v>0.22289999999999999</v>
      </c>
    </row>
    <row r="55" spans="1:24" x14ac:dyDescent="0.5">
      <c r="A55" s="113" t="s">
        <v>191</v>
      </c>
      <c r="B55" s="113" t="s">
        <v>497</v>
      </c>
      <c r="C55" s="143">
        <v>0.2157</v>
      </c>
      <c r="D55" s="143">
        <v>0.22289999999999999</v>
      </c>
      <c r="E55" s="143">
        <v>0.22289999999999999</v>
      </c>
      <c r="F55" s="143">
        <v>0.19739999999999999</v>
      </c>
      <c r="G55" s="143">
        <v>0.22289999999999999</v>
      </c>
      <c r="H55" s="143">
        <v>0.19739999999999999</v>
      </c>
      <c r="I55" s="143">
        <v>0.22289999999999999</v>
      </c>
      <c r="J55" s="143">
        <v>0.22289999999999999</v>
      </c>
      <c r="K55" s="143">
        <v>0.2157</v>
      </c>
      <c r="L55" s="143">
        <v>0.2157</v>
      </c>
      <c r="M55" s="143">
        <v>0.2157</v>
      </c>
      <c r="N55" s="143">
        <v>0.2157</v>
      </c>
      <c r="O55" s="143">
        <v>0.2157</v>
      </c>
      <c r="P55" s="143">
        <v>0.2157</v>
      </c>
      <c r="Q55" s="143">
        <v>0.2157</v>
      </c>
      <c r="R55" s="143">
        <v>0.2157</v>
      </c>
      <c r="S55" s="143">
        <v>0.2157</v>
      </c>
      <c r="T55" s="143">
        <v>0.22289999999999999</v>
      </c>
      <c r="U55" s="143">
        <v>0.19739999999999999</v>
      </c>
      <c r="V55" s="143">
        <v>0.2157</v>
      </c>
      <c r="W55" s="143">
        <v>0.2157</v>
      </c>
      <c r="X55" s="143">
        <v>0.22289999999999999</v>
      </c>
    </row>
    <row r="56" spans="1:24" x14ac:dyDescent="0.5">
      <c r="A56" s="113" t="s">
        <v>192</v>
      </c>
      <c r="B56" s="113" t="s">
        <v>498</v>
      </c>
      <c r="C56" s="143">
        <v>0.2225</v>
      </c>
      <c r="D56" s="143">
        <v>0.23019999999999999</v>
      </c>
      <c r="E56" s="143">
        <v>0.23019999999999999</v>
      </c>
      <c r="F56" s="143">
        <v>0.2036</v>
      </c>
      <c r="G56" s="143">
        <v>0.23019999999999999</v>
      </c>
      <c r="H56" s="143">
        <v>0.2036</v>
      </c>
      <c r="I56" s="143">
        <v>0.23019999999999999</v>
      </c>
      <c r="J56" s="143">
        <v>0.23019999999999999</v>
      </c>
      <c r="K56" s="143">
        <v>0.2225</v>
      </c>
      <c r="L56" s="143">
        <v>0.2225</v>
      </c>
      <c r="M56" s="143">
        <v>0.2225</v>
      </c>
      <c r="N56" s="143">
        <v>0.2225</v>
      </c>
      <c r="O56" s="143">
        <v>0.2225</v>
      </c>
      <c r="P56" s="143">
        <v>0.2225</v>
      </c>
      <c r="Q56" s="143">
        <v>0.2225</v>
      </c>
      <c r="R56" s="143">
        <v>0.2225</v>
      </c>
      <c r="S56" s="143">
        <v>0.2225</v>
      </c>
      <c r="T56" s="143">
        <v>0.23019999999999999</v>
      </c>
      <c r="U56" s="143">
        <v>0.2036</v>
      </c>
      <c r="V56" s="143">
        <v>0.2225</v>
      </c>
      <c r="W56" s="143">
        <v>0.2225</v>
      </c>
      <c r="X56" s="143">
        <v>0.23019999999999999</v>
      </c>
    </row>
    <row r="57" spans="1:24" x14ac:dyDescent="0.5">
      <c r="A57" s="113" t="s">
        <v>193</v>
      </c>
      <c r="B57" s="113" t="s">
        <v>499</v>
      </c>
      <c r="C57" s="143">
        <v>0.2225</v>
      </c>
      <c r="D57" s="143">
        <v>0.23019999999999999</v>
      </c>
      <c r="E57" s="143">
        <v>0.23019999999999999</v>
      </c>
      <c r="F57" s="143">
        <v>0.2036</v>
      </c>
      <c r="G57" s="143">
        <v>0.23019999999999999</v>
      </c>
      <c r="H57" s="143">
        <v>0.2036</v>
      </c>
      <c r="I57" s="143">
        <v>0.23019999999999999</v>
      </c>
      <c r="J57" s="143">
        <v>0.23019999999999999</v>
      </c>
      <c r="K57" s="143">
        <v>0.2225</v>
      </c>
      <c r="L57" s="143">
        <v>0.2225</v>
      </c>
      <c r="M57" s="143">
        <v>0.2225</v>
      </c>
      <c r="N57" s="143">
        <v>0.2225</v>
      </c>
      <c r="O57" s="143">
        <v>0.2225</v>
      </c>
      <c r="P57" s="143">
        <v>0.2225</v>
      </c>
      <c r="Q57" s="143">
        <v>0.2225</v>
      </c>
      <c r="R57" s="143">
        <v>0.2225</v>
      </c>
      <c r="S57" s="143">
        <v>0.2225</v>
      </c>
      <c r="T57" s="143">
        <v>0.23019999999999999</v>
      </c>
      <c r="U57" s="143">
        <v>0.2036</v>
      </c>
      <c r="V57" s="143">
        <v>0.2225</v>
      </c>
      <c r="W57" s="143">
        <v>0.2225</v>
      </c>
      <c r="X57" s="143">
        <v>0.23019999999999999</v>
      </c>
    </row>
    <row r="58" spans="1:24" x14ac:dyDescent="0.5">
      <c r="A58" s="113" t="s">
        <v>362</v>
      </c>
      <c r="B58" s="113" t="s">
        <v>500</v>
      </c>
      <c r="C58" s="143">
        <v>0.21879999999999999</v>
      </c>
      <c r="D58" s="143">
        <v>0.22620000000000001</v>
      </c>
      <c r="E58" s="143">
        <v>0.22620000000000001</v>
      </c>
      <c r="F58" s="143">
        <v>0.2001</v>
      </c>
      <c r="G58" s="143">
        <v>0.22620000000000001</v>
      </c>
      <c r="H58" s="143">
        <v>0.2001</v>
      </c>
      <c r="I58" s="143">
        <v>0.22620000000000001</v>
      </c>
      <c r="J58" s="143">
        <v>0.22620000000000001</v>
      </c>
      <c r="K58" s="143">
        <v>0.21879999999999999</v>
      </c>
      <c r="L58" s="143">
        <v>0.21879999999999999</v>
      </c>
      <c r="M58" s="143">
        <v>0.21879999999999999</v>
      </c>
      <c r="N58" s="143">
        <v>0.21879999999999999</v>
      </c>
      <c r="O58" s="143">
        <v>0.21879999999999999</v>
      </c>
      <c r="P58" s="143">
        <v>0.21879999999999999</v>
      </c>
      <c r="Q58" s="143">
        <v>0.21879999999999999</v>
      </c>
      <c r="R58" s="143">
        <v>0.21879999999999999</v>
      </c>
      <c r="S58" s="143">
        <v>0.21879999999999999</v>
      </c>
      <c r="T58" s="143">
        <v>0.22620000000000001</v>
      </c>
      <c r="U58" s="143">
        <v>0.2001</v>
      </c>
      <c r="V58" s="143">
        <v>0.21879999999999999</v>
      </c>
      <c r="W58" s="143">
        <v>0.21879999999999999</v>
      </c>
      <c r="X58" s="143">
        <v>0.22620000000000001</v>
      </c>
    </row>
    <row r="59" spans="1:24" x14ac:dyDescent="0.5">
      <c r="A59" s="113" t="s">
        <v>363</v>
      </c>
      <c r="B59" s="113" t="s">
        <v>501</v>
      </c>
      <c r="C59" s="143">
        <v>0.21879999999999999</v>
      </c>
      <c r="D59" s="143">
        <v>0.22620000000000001</v>
      </c>
      <c r="E59" s="143">
        <v>0.22620000000000001</v>
      </c>
      <c r="F59" s="143">
        <v>0.2001</v>
      </c>
      <c r="G59" s="143">
        <v>0.22620000000000001</v>
      </c>
      <c r="H59" s="143">
        <v>0.2001</v>
      </c>
      <c r="I59" s="143">
        <v>0.22620000000000001</v>
      </c>
      <c r="J59" s="143">
        <v>0.22620000000000001</v>
      </c>
      <c r="K59" s="143">
        <v>0.21879999999999999</v>
      </c>
      <c r="L59" s="143">
        <v>0.21879999999999999</v>
      </c>
      <c r="M59" s="143">
        <v>0.21879999999999999</v>
      </c>
      <c r="N59" s="143">
        <v>0.21879999999999999</v>
      </c>
      <c r="O59" s="143">
        <v>0.21879999999999999</v>
      </c>
      <c r="P59" s="143">
        <v>0.21879999999999999</v>
      </c>
      <c r="Q59" s="143">
        <v>0.21879999999999999</v>
      </c>
      <c r="R59" s="143">
        <v>0.21879999999999999</v>
      </c>
      <c r="S59" s="143">
        <v>0.21879999999999999</v>
      </c>
      <c r="T59" s="143">
        <v>0.22620000000000001</v>
      </c>
      <c r="U59" s="143">
        <v>0.2001</v>
      </c>
      <c r="V59" s="143">
        <v>0.21879999999999999</v>
      </c>
      <c r="W59" s="143">
        <v>0.21879999999999999</v>
      </c>
      <c r="X59" s="143">
        <v>0.22620000000000001</v>
      </c>
    </row>
    <row r="60" spans="1:24" x14ac:dyDescent="0.5">
      <c r="A60" s="113" t="s">
        <v>364</v>
      </c>
      <c r="B60" s="113" t="s">
        <v>502</v>
      </c>
      <c r="C60" s="143">
        <v>0.21879999999999999</v>
      </c>
      <c r="D60" s="143">
        <v>0.22620000000000001</v>
      </c>
      <c r="E60" s="143">
        <v>0.22620000000000001</v>
      </c>
      <c r="F60" s="143">
        <v>0.2001</v>
      </c>
      <c r="G60" s="143">
        <v>0.22620000000000001</v>
      </c>
      <c r="H60" s="143">
        <v>0.2001</v>
      </c>
      <c r="I60" s="143">
        <v>0.22620000000000001</v>
      </c>
      <c r="J60" s="143">
        <v>0.22620000000000001</v>
      </c>
      <c r="K60" s="143">
        <v>0.21879999999999999</v>
      </c>
      <c r="L60" s="143">
        <v>0.21879999999999999</v>
      </c>
      <c r="M60" s="143">
        <v>0.21879999999999999</v>
      </c>
      <c r="N60" s="143">
        <v>0.21879999999999999</v>
      </c>
      <c r="O60" s="143">
        <v>0.21879999999999999</v>
      </c>
      <c r="P60" s="143">
        <v>0.21879999999999999</v>
      </c>
      <c r="Q60" s="143">
        <v>0.21879999999999999</v>
      </c>
      <c r="R60" s="143">
        <v>0.21879999999999999</v>
      </c>
      <c r="S60" s="143">
        <v>0.21879999999999999</v>
      </c>
      <c r="T60" s="143">
        <v>0.22620000000000001</v>
      </c>
      <c r="U60" s="143">
        <v>0.2001</v>
      </c>
      <c r="V60" s="143">
        <v>0.21879999999999999</v>
      </c>
      <c r="W60" s="143">
        <v>0.21879999999999999</v>
      </c>
      <c r="X60" s="143">
        <v>0.22620000000000001</v>
      </c>
    </row>
    <row r="61" spans="1:24" x14ac:dyDescent="0.5">
      <c r="A61" s="113" t="s">
        <v>365</v>
      </c>
      <c r="B61" s="113" t="s">
        <v>503</v>
      </c>
      <c r="C61" s="143">
        <v>0.21879999999999999</v>
      </c>
      <c r="D61" s="143">
        <v>0.22620000000000001</v>
      </c>
      <c r="E61" s="143">
        <v>0.22620000000000001</v>
      </c>
      <c r="F61" s="143">
        <v>0.2001</v>
      </c>
      <c r="G61" s="143">
        <v>0.22620000000000001</v>
      </c>
      <c r="H61" s="143">
        <v>0.2001</v>
      </c>
      <c r="I61" s="143">
        <v>0.22620000000000001</v>
      </c>
      <c r="J61" s="143">
        <v>0.22620000000000001</v>
      </c>
      <c r="K61" s="143">
        <v>0.21879999999999999</v>
      </c>
      <c r="L61" s="143">
        <v>0.21879999999999999</v>
      </c>
      <c r="M61" s="143">
        <v>0.21879999999999999</v>
      </c>
      <c r="N61" s="143">
        <v>0.21879999999999999</v>
      </c>
      <c r="O61" s="143">
        <v>0.21879999999999999</v>
      </c>
      <c r="P61" s="143">
        <v>0.21879999999999999</v>
      </c>
      <c r="Q61" s="143">
        <v>0.21879999999999999</v>
      </c>
      <c r="R61" s="143">
        <v>0.21879999999999999</v>
      </c>
      <c r="S61" s="143">
        <v>0.21879999999999999</v>
      </c>
      <c r="T61" s="143">
        <v>0.22620000000000001</v>
      </c>
      <c r="U61" s="143">
        <v>0.2001</v>
      </c>
      <c r="V61" s="143">
        <v>0.21879999999999999</v>
      </c>
      <c r="W61" s="143">
        <v>0.21879999999999999</v>
      </c>
      <c r="X61" s="143">
        <v>0.22620000000000001</v>
      </c>
    </row>
    <row r="62" spans="1:24" x14ac:dyDescent="0.5">
      <c r="A62" s="113" t="s">
        <v>366</v>
      </c>
      <c r="B62" s="113" t="s">
        <v>504</v>
      </c>
      <c r="C62" s="143">
        <v>0.21879999999999999</v>
      </c>
      <c r="D62" s="143">
        <v>0.22620000000000001</v>
      </c>
      <c r="E62" s="143">
        <v>0.22620000000000001</v>
      </c>
      <c r="F62" s="143">
        <v>0.2001</v>
      </c>
      <c r="G62" s="143">
        <v>0.22620000000000001</v>
      </c>
      <c r="H62" s="143">
        <v>0.2001</v>
      </c>
      <c r="I62" s="143">
        <v>0.22620000000000001</v>
      </c>
      <c r="J62" s="143">
        <v>0.22620000000000001</v>
      </c>
      <c r="K62" s="143">
        <v>0.21879999999999999</v>
      </c>
      <c r="L62" s="143">
        <v>0.21879999999999999</v>
      </c>
      <c r="M62" s="143">
        <v>0.21879999999999999</v>
      </c>
      <c r="N62" s="143">
        <v>0.21879999999999999</v>
      </c>
      <c r="O62" s="143">
        <v>0.21879999999999999</v>
      </c>
      <c r="P62" s="143">
        <v>0.21879999999999999</v>
      </c>
      <c r="Q62" s="143">
        <v>0.21879999999999999</v>
      </c>
      <c r="R62" s="143">
        <v>0.21879999999999999</v>
      </c>
      <c r="S62" s="143">
        <v>0.21879999999999999</v>
      </c>
      <c r="T62" s="143">
        <v>0.22620000000000001</v>
      </c>
      <c r="U62" s="143">
        <v>0.2001</v>
      </c>
      <c r="V62" s="143">
        <v>0.21879999999999999</v>
      </c>
      <c r="W62" s="143">
        <v>0.21879999999999999</v>
      </c>
      <c r="X62" s="143">
        <v>0.22620000000000001</v>
      </c>
    </row>
    <row r="63" spans="1:24" x14ac:dyDescent="0.5">
      <c r="A63" s="113" t="s">
        <v>367</v>
      </c>
      <c r="B63" s="113" t="s">
        <v>505</v>
      </c>
      <c r="C63" s="143">
        <v>0.21879999999999999</v>
      </c>
      <c r="D63" s="143">
        <v>0.22620000000000001</v>
      </c>
      <c r="E63" s="143">
        <v>0.22620000000000001</v>
      </c>
      <c r="F63" s="143">
        <v>0.2001</v>
      </c>
      <c r="G63" s="143">
        <v>0.22620000000000001</v>
      </c>
      <c r="H63" s="143">
        <v>0.2001</v>
      </c>
      <c r="I63" s="143">
        <v>0.22620000000000001</v>
      </c>
      <c r="J63" s="143">
        <v>0.22620000000000001</v>
      </c>
      <c r="K63" s="143">
        <v>0.21879999999999999</v>
      </c>
      <c r="L63" s="143">
        <v>0.21879999999999999</v>
      </c>
      <c r="M63" s="143">
        <v>0.21879999999999999</v>
      </c>
      <c r="N63" s="143">
        <v>0.21879999999999999</v>
      </c>
      <c r="O63" s="143">
        <v>0.21879999999999999</v>
      </c>
      <c r="P63" s="143">
        <v>0.21879999999999999</v>
      </c>
      <c r="Q63" s="143">
        <v>0.21879999999999999</v>
      </c>
      <c r="R63" s="143">
        <v>0.21879999999999999</v>
      </c>
      <c r="S63" s="143">
        <v>0.21879999999999999</v>
      </c>
      <c r="T63" s="143">
        <v>0.22620000000000001</v>
      </c>
      <c r="U63" s="143">
        <v>0.2001</v>
      </c>
      <c r="V63" s="143">
        <v>0.21879999999999999</v>
      </c>
      <c r="W63" s="143">
        <v>0.21879999999999999</v>
      </c>
      <c r="X63" s="143">
        <v>0.22620000000000001</v>
      </c>
    </row>
    <row r="64" spans="1:24" x14ac:dyDescent="0.5">
      <c r="A64" s="113" t="s">
        <v>368</v>
      </c>
      <c r="B64" s="113" t="s">
        <v>506</v>
      </c>
      <c r="C64" s="143">
        <v>0.21879999999999999</v>
      </c>
      <c r="D64" s="143">
        <v>0.22620000000000001</v>
      </c>
      <c r="E64" s="143">
        <v>0.22620000000000001</v>
      </c>
      <c r="F64" s="143">
        <v>0.2001</v>
      </c>
      <c r="G64" s="143">
        <v>0.22620000000000001</v>
      </c>
      <c r="H64" s="143">
        <v>0.2001</v>
      </c>
      <c r="I64" s="143">
        <v>0.22620000000000001</v>
      </c>
      <c r="J64" s="143">
        <v>0.22620000000000001</v>
      </c>
      <c r="K64" s="143">
        <v>0.21879999999999999</v>
      </c>
      <c r="L64" s="143">
        <v>0.21879999999999999</v>
      </c>
      <c r="M64" s="143">
        <v>0.21879999999999999</v>
      </c>
      <c r="N64" s="143">
        <v>0.21879999999999999</v>
      </c>
      <c r="O64" s="143">
        <v>0.21879999999999999</v>
      </c>
      <c r="P64" s="143">
        <v>0.21879999999999999</v>
      </c>
      <c r="Q64" s="143">
        <v>0.21879999999999999</v>
      </c>
      <c r="R64" s="143">
        <v>0.21879999999999999</v>
      </c>
      <c r="S64" s="143">
        <v>0.21879999999999999</v>
      </c>
      <c r="T64" s="143">
        <v>0.22620000000000001</v>
      </c>
      <c r="U64" s="143">
        <v>0.2001</v>
      </c>
      <c r="V64" s="143">
        <v>0.21879999999999999</v>
      </c>
      <c r="W64" s="143">
        <v>0.21879999999999999</v>
      </c>
      <c r="X64" s="143">
        <v>0.22620000000000001</v>
      </c>
    </row>
    <row r="65" spans="1:24" x14ac:dyDescent="0.5">
      <c r="A65" s="113" t="s">
        <v>369</v>
      </c>
      <c r="B65" s="113" t="s">
        <v>507</v>
      </c>
      <c r="C65" s="143">
        <v>0.21879999999999999</v>
      </c>
      <c r="D65" s="143">
        <v>0.22620000000000001</v>
      </c>
      <c r="E65" s="143">
        <v>0.22620000000000001</v>
      </c>
      <c r="F65" s="143">
        <v>0.2001</v>
      </c>
      <c r="G65" s="143">
        <v>0.22620000000000001</v>
      </c>
      <c r="H65" s="143">
        <v>0.2001</v>
      </c>
      <c r="I65" s="143">
        <v>0.22620000000000001</v>
      </c>
      <c r="J65" s="143">
        <v>0.22620000000000001</v>
      </c>
      <c r="K65" s="143">
        <v>0.21879999999999999</v>
      </c>
      <c r="L65" s="143">
        <v>0.21879999999999999</v>
      </c>
      <c r="M65" s="143">
        <v>0.21879999999999999</v>
      </c>
      <c r="N65" s="143">
        <v>0.21879999999999999</v>
      </c>
      <c r="O65" s="143">
        <v>0.21879999999999999</v>
      </c>
      <c r="P65" s="143">
        <v>0.21879999999999999</v>
      </c>
      <c r="Q65" s="143">
        <v>0.21879999999999999</v>
      </c>
      <c r="R65" s="143">
        <v>0.21879999999999999</v>
      </c>
      <c r="S65" s="143">
        <v>0.21879999999999999</v>
      </c>
      <c r="T65" s="143">
        <v>0.22620000000000001</v>
      </c>
      <c r="U65" s="143">
        <v>0.2001</v>
      </c>
      <c r="V65" s="143">
        <v>0.21879999999999999</v>
      </c>
      <c r="W65" s="143">
        <v>0.21879999999999999</v>
      </c>
      <c r="X65" s="143">
        <v>0.22620000000000001</v>
      </c>
    </row>
    <row r="66" spans="1:24" x14ac:dyDescent="0.5">
      <c r="A66" s="113" t="s">
        <v>370</v>
      </c>
      <c r="B66" s="113" t="s">
        <v>508</v>
      </c>
      <c r="C66" s="143">
        <v>0.21879999999999999</v>
      </c>
      <c r="D66" s="143">
        <v>0.22620000000000001</v>
      </c>
      <c r="E66" s="143">
        <v>0.22620000000000001</v>
      </c>
      <c r="F66" s="143">
        <v>0.2001</v>
      </c>
      <c r="G66" s="143">
        <v>0.22620000000000001</v>
      </c>
      <c r="H66" s="143">
        <v>0.2001</v>
      </c>
      <c r="I66" s="143">
        <v>0.22620000000000001</v>
      </c>
      <c r="J66" s="143">
        <v>0.22620000000000001</v>
      </c>
      <c r="K66" s="143">
        <v>0.21879999999999999</v>
      </c>
      <c r="L66" s="143">
        <v>0.21879999999999999</v>
      </c>
      <c r="M66" s="143">
        <v>0.21879999999999999</v>
      </c>
      <c r="N66" s="143">
        <v>0.21879999999999999</v>
      </c>
      <c r="O66" s="143">
        <v>0.21879999999999999</v>
      </c>
      <c r="P66" s="143">
        <v>0.21879999999999999</v>
      </c>
      <c r="Q66" s="143">
        <v>0.21879999999999999</v>
      </c>
      <c r="R66" s="143">
        <v>0.21879999999999999</v>
      </c>
      <c r="S66" s="143">
        <v>0.21879999999999999</v>
      </c>
      <c r="T66" s="143">
        <v>0.22620000000000001</v>
      </c>
      <c r="U66" s="143">
        <v>0.2001</v>
      </c>
      <c r="V66" s="143">
        <v>0.21879999999999999</v>
      </c>
      <c r="W66" s="143">
        <v>0.21879999999999999</v>
      </c>
      <c r="X66" s="143">
        <v>0.22620000000000001</v>
      </c>
    </row>
    <row r="67" spans="1:24" x14ac:dyDescent="0.5">
      <c r="A67" s="113" t="s">
        <v>357</v>
      </c>
      <c r="B67" s="113" t="s">
        <v>509</v>
      </c>
      <c r="C67" s="143">
        <v>0.19869999999999999</v>
      </c>
      <c r="D67" s="143">
        <v>0.2051</v>
      </c>
      <c r="E67" s="143">
        <v>0.2051</v>
      </c>
      <c r="F67" s="143">
        <v>0.1827</v>
      </c>
      <c r="G67" s="143">
        <v>0.2051</v>
      </c>
      <c r="H67" s="143">
        <v>0.1827</v>
      </c>
      <c r="I67" s="143">
        <v>0.2051</v>
      </c>
      <c r="J67" s="143">
        <v>0.2051</v>
      </c>
      <c r="K67" s="143">
        <v>0.19869999999999999</v>
      </c>
      <c r="L67" s="143">
        <v>0.19869999999999999</v>
      </c>
      <c r="M67" s="143">
        <v>0.19869999999999999</v>
      </c>
      <c r="N67" s="143">
        <v>0.19869999999999999</v>
      </c>
      <c r="O67" s="143">
        <v>0.19869999999999999</v>
      </c>
      <c r="P67" s="143">
        <v>0.19869999999999999</v>
      </c>
      <c r="Q67" s="143">
        <v>0.19869999999999999</v>
      </c>
      <c r="R67" s="143">
        <v>0.19869999999999999</v>
      </c>
      <c r="S67" s="143">
        <v>0.19869999999999999</v>
      </c>
      <c r="T67" s="143">
        <v>0.2051</v>
      </c>
      <c r="U67" s="143">
        <v>0.1827</v>
      </c>
      <c r="V67" s="143">
        <v>0.19869999999999999</v>
      </c>
      <c r="W67" s="143">
        <v>0.19869999999999999</v>
      </c>
      <c r="X67" s="143">
        <v>0.2051</v>
      </c>
    </row>
    <row r="68" spans="1:24" x14ac:dyDescent="0.5">
      <c r="A68" s="113" t="s">
        <v>358</v>
      </c>
      <c r="B68" s="113" t="s">
        <v>510</v>
      </c>
      <c r="C68" s="143">
        <v>0.19869999999999999</v>
      </c>
      <c r="D68" s="143">
        <v>0.2051</v>
      </c>
      <c r="E68" s="143">
        <v>0.2051</v>
      </c>
      <c r="F68" s="143">
        <v>0.1827</v>
      </c>
      <c r="G68" s="143">
        <v>0.2051</v>
      </c>
      <c r="H68" s="143">
        <v>0.1827</v>
      </c>
      <c r="I68" s="143">
        <v>0.2051</v>
      </c>
      <c r="J68" s="143">
        <v>0.2051</v>
      </c>
      <c r="K68" s="143">
        <v>0.19869999999999999</v>
      </c>
      <c r="L68" s="143">
        <v>0.19869999999999999</v>
      </c>
      <c r="M68" s="143">
        <v>0.19869999999999999</v>
      </c>
      <c r="N68" s="143">
        <v>0.19869999999999999</v>
      </c>
      <c r="O68" s="143">
        <v>0.19869999999999999</v>
      </c>
      <c r="P68" s="143">
        <v>0.19869999999999999</v>
      </c>
      <c r="Q68" s="143">
        <v>0.19869999999999999</v>
      </c>
      <c r="R68" s="143">
        <v>0.19869999999999999</v>
      </c>
      <c r="S68" s="143">
        <v>0.19869999999999999</v>
      </c>
      <c r="T68" s="143">
        <v>0.2051</v>
      </c>
      <c r="U68" s="143">
        <v>0.1827</v>
      </c>
      <c r="V68" s="143">
        <v>0.19869999999999999</v>
      </c>
      <c r="W68" s="143">
        <v>0.19869999999999999</v>
      </c>
      <c r="X68" s="143">
        <v>0.2051</v>
      </c>
    </row>
    <row r="69" spans="1:24" x14ac:dyDescent="0.5">
      <c r="A69" s="113" t="s">
        <v>359</v>
      </c>
      <c r="B69" s="113" t="s">
        <v>511</v>
      </c>
      <c r="C69" s="143">
        <v>0.20430000000000001</v>
      </c>
      <c r="D69" s="143">
        <v>0.21110000000000001</v>
      </c>
      <c r="E69" s="143">
        <v>0.21110000000000001</v>
      </c>
      <c r="F69" s="143">
        <v>0.18770000000000001</v>
      </c>
      <c r="G69" s="143">
        <v>0.21110000000000001</v>
      </c>
      <c r="H69" s="143">
        <v>0.18770000000000001</v>
      </c>
      <c r="I69" s="143">
        <v>0.21110000000000001</v>
      </c>
      <c r="J69" s="143">
        <v>0.21110000000000001</v>
      </c>
      <c r="K69" s="143">
        <v>0.20430000000000001</v>
      </c>
      <c r="L69" s="143">
        <v>0.20430000000000001</v>
      </c>
      <c r="M69" s="143">
        <v>0.20430000000000001</v>
      </c>
      <c r="N69" s="143">
        <v>0.20430000000000001</v>
      </c>
      <c r="O69" s="143">
        <v>0.20430000000000001</v>
      </c>
      <c r="P69" s="143">
        <v>0.20430000000000001</v>
      </c>
      <c r="Q69" s="143">
        <v>0.20430000000000001</v>
      </c>
      <c r="R69" s="143">
        <v>0.20430000000000001</v>
      </c>
      <c r="S69" s="143">
        <v>0.20430000000000001</v>
      </c>
      <c r="T69" s="143">
        <v>0.21110000000000001</v>
      </c>
      <c r="U69" s="143">
        <v>0.18770000000000001</v>
      </c>
      <c r="V69" s="143">
        <v>0.20430000000000001</v>
      </c>
      <c r="W69" s="143">
        <v>0.20430000000000001</v>
      </c>
      <c r="X69" s="143">
        <v>0.21110000000000001</v>
      </c>
    </row>
    <row r="70" spans="1:24" x14ac:dyDescent="0.5">
      <c r="A70" s="113" t="s">
        <v>360</v>
      </c>
      <c r="B70" s="113" t="s">
        <v>512</v>
      </c>
      <c r="C70" s="143">
        <v>0.20430000000000001</v>
      </c>
      <c r="D70" s="143">
        <v>0.21110000000000001</v>
      </c>
      <c r="E70" s="143">
        <v>0.21110000000000001</v>
      </c>
      <c r="F70" s="143">
        <v>0.18770000000000001</v>
      </c>
      <c r="G70" s="143">
        <v>0.21110000000000001</v>
      </c>
      <c r="H70" s="143">
        <v>0.18770000000000001</v>
      </c>
      <c r="I70" s="143">
        <v>0.21110000000000001</v>
      </c>
      <c r="J70" s="143">
        <v>0.21110000000000001</v>
      </c>
      <c r="K70" s="143">
        <v>0.20430000000000001</v>
      </c>
      <c r="L70" s="143">
        <v>0.20430000000000001</v>
      </c>
      <c r="M70" s="143">
        <v>0.20430000000000001</v>
      </c>
      <c r="N70" s="143">
        <v>0.20430000000000001</v>
      </c>
      <c r="O70" s="143">
        <v>0.20430000000000001</v>
      </c>
      <c r="P70" s="143">
        <v>0.20430000000000001</v>
      </c>
      <c r="Q70" s="143">
        <v>0.20430000000000001</v>
      </c>
      <c r="R70" s="143">
        <v>0.20430000000000001</v>
      </c>
      <c r="S70" s="143">
        <v>0.20430000000000001</v>
      </c>
      <c r="T70" s="143">
        <v>0.21110000000000001</v>
      </c>
      <c r="U70" s="143">
        <v>0.18770000000000001</v>
      </c>
      <c r="V70" s="143">
        <v>0.20430000000000001</v>
      </c>
      <c r="W70" s="143">
        <v>0.20430000000000001</v>
      </c>
      <c r="X70" s="143">
        <v>0.21110000000000001</v>
      </c>
    </row>
    <row r="71" spans="1:24" x14ac:dyDescent="0.5">
      <c r="A71" s="113" t="s">
        <v>194</v>
      </c>
      <c r="B71" s="113" t="s">
        <v>513</v>
      </c>
      <c r="C71" s="143">
        <v>0.22059999999999999</v>
      </c>
      <c r="D71" s="143">
        <v>0.22819999999999999</v>
      </c>
      <c r="E71" s="143">
        <v>0.22819999999999999</v>
      </c>
      <c r="F71" s="143">
        <v>0.20180000000000001</v>
      </c>
      <c r="G71" s="143">
        <v>0.22819999999999999</v>
      </c>
      <c r="H71" s="143">
        <v>0.20180000000000001</v>
      </c>
      <c r="I71" s="143">
        <v>0.22819999999999999</v>
      </c>
      <c r="J71" s="143">
        <v>0.22819999999999999</v>
      </c>
      <c r="K71" s="143">
        <v>0.22059999999999999</v>
      </c>
      <c r="L71" s="143">
        <v>0.22059999999999999</v>
      </c>
      <c r="M71" s="143">
        <v>0.22059999999999999</v>
      </c>
      <c r="N71" s="143">
        <v>0.22059999999999999</v>
      </c>
      <c r="O71" s="143">
        <v>0.22059999999999999</v>
      </c>
      <c r="P71" s="143">
        <v>0.22059999999999999</v>
      </c>
      <c r="Q71" s="143">
        <v>0.22059999999999999</v>
      </c>
      <c r="R71" s="143">
        <v>0.22059999999999999</v>
      </c>
      <c r="S71" s="143">
        <v>0.22059999999999999</v>
      </c>
      <c r="T71" s="143">
        <v>0.22819999999999999</v>
      </c>
      <c r="U71" s="143">
        <v>0.20180000000000001</v>
      </c>
      <c r="V71" s="143">
        <v>0.22059999999999999</v>
      </c>
      <c r="W71" s="143">
        <v>0.22059999999999999</v>
      </c>
      <c r="X71" s="143">
        <v>0.22819999999999999</v>
      </c>
    </row>
    <row r="72" spans="1:24" x14ac:dyDescent="0.5">
      <c r="A72" s="113" t="s">
        <v>195</v>
      </c>
      <c r="B72" s="113" t="s">
        <v>514</v>
      </c>
      <c r="C72" s="143">
        <v>0.22059999999999999</v>
      </c>
      <c r="D72" s="143">
        <v>0.22819999999999999</v>
      </c>
      <c r="E72" s="143">
        <v>0.22819999999999999</v>
      </c>
      <c r="F72" s="143">
        <v>0.20180000000000001</v>
      </c>
      <c r="G72" s="143">
        <v>0.22819999999999999</v>
      </c>
      <c r="H72" s="143">
        <v>0.20180000000000001</v>
      </c>
      <c r="I72" s="143">
        <v>0.22819999999999999</v>
      </c>
      <c r="J72" s="143">
        <v>0.22819999999999999</v>
      </c>
      <c r="K72" s="143">
        <v>0.22059999999999999</v>
      </c>
      <c r="L72" s="143">
        <v>0.22059999999999999</v>
      </c>
      <c r="M72" s="143">
        <v>0.22059999999999999</v>
      </c>
      <c r="N72" s="143">
        <v>0.22059999999999999</v>
      </c>
      <c r="O72" s="143">
        <v>0.22059999999999999</v>
      </c>
      <c r="P72" s="143">
        <v>0.22059999999999999</v>
      </c>
      <c r="Q72" s="143">
        <v>0.22059999999999999</v>
      </c>
      <c r="R72" s="143">
        <v>0.22059999999999999</v>
      </c>
      <c r="S72" s="143">
        <v>0.22059999999999999</v>
      </c>
      <c r="T72" s="143">
        <v>0.22819999999999999</v>
      </c>
      <c r="U72" s="143">
        <v>0.20180000000000001</v>
      </c>
      <c r="V72" s="143">
        <v>0.22059999999999999</v>
      </c>
      <c r="W72" s="143">
        <v>0.22059999999999999</v>
      </c>
      <c r="X72" s="143">
        <v>0.22819999999999999</v>
      </c>
    </row>
    <row r="73" spans="1:24" x14ac:dyDescent="0.5">
      <c r="A73" s="113" t="s">
        <v>196</v>
      </c>
      <c r="B73" s="113" t="s">
        <v>515</v>
      </c>
      <c r="C73" s="143">
        <v>0.22059999999999999</v>
      </c>
      <c r="D73" s="143">
        <v>0.22819999999999999</v>
      </c>
      <c r="E73" s="143">
        <v>0.22819999999999999</v>
      </c>
      <c r="F73" s="143">
        <v>0.20180000000000001</v>
      </c>
      <c r="G73" s="143">
        <v>0.22819999999999999</v>
      </c>
      <c r="H73" s="143">
        <v>0.20180000000000001</v>
      </c>
      <c r="I73" s="143">
        <v>0.22819999999999999</v>
      </c>
      <c r="J73" s="143">
        <v>0.22819999999999999</v>
      </c>
      <c r="K73" s="143">
        <v>0.22059999999999999</v>
      </c>
      <c r="L73" s="143">
        <v>0.22059999999999999</v>
      </c>
      <c r="M73" s="143">
        <v>0.22059999999999999</v>
      </c>
      <c r="N73" s="143">
        <v>0.22059999999999999</v>
      </c>
      <c r="O73" s="143">
        <v>0.22059999999999999</v>
      </c>
      <c r="P73" s="143">
        <v>0.22059999999999999</v>
      </c>
      <c r="Q73" s="143">
        <v>0.22059999999999999</v>
      </c>
      <c r="R73" s="143">
        <v>0.22059999999999999</v>
      </c>
      <c r="S73" s="143">
        <v>0.22059999999999999</v>
      </c>
      <c r="T73" s="143">
        <v>0.22819999999999999</v>
      </c>
      <c r="U73" s="143">
        <v>0.20180000000000001</v>
      </c>
      <c r="V73" s="143">
        <v>0.22059999999999999</v>
      </c>
      <c r="W73" s="143">
        <v>0.22059999999999999</v>
      </c>
      <c r="X73" s="143">
        <v>0.22819999999999999</v>
      </c>
    </row>
    <row r="74" spans="1:24" x14ac:dyDescent="0.5">
      <c r="A74" s="113" t="s">
        <v>197</v>
      </c>
      <c r="B74" s="113" t="s">
        <v>516</v>
      </c>
      <c r="C74" s="143">
        <v>0.22059999999999999</v>
      </c>
      <c r="D74" s="143">
        <v>0.22819999999999999</v>
      </c>
      <c r="E74" s="143">
        <v>0.22819999999999999</v>
      </c>
      <c r="F74" s="143">
        <v>0.20180000000000001</v>
      </c>
      <c r="G74" s="143">
        <v>0.22819999999999999</v>
      </c>
      <c r="H74" s="143">
        <v>0.20180000000000001</v>
      </c>
      <c r="I74" s="143">
        <v>0.22819999999999999</v>
      </c>
      <c r="J74" s="143">
        <v>0.22819999999999999</v>
      </c>
      <c r="K74" s="143">
        <v>0.22059999999999999</v>
      </c>
      <c r="L74" s="143">
        <v>0.22059999999999999</v>
      </c>
      <c r="M74" s="143">
        <v>0.22059999999999999</v>
      </c>
      <c r="N74" s="143">
        <v>0.22059999999999999</v>
      </c>
      <c r="O74" s="143">
        <v>0.22059999999999999</v>
      </c>
      <c r="P74" s="143">
        <v>0.22059999999999999</v>
      </c>
      <c r="Q74" s="143">
        <v>0.22059999999999999</v>
      </c>
      <c r="R74" s="143">
        <v>0.22059999999999999</v>
      </c>
      <c r="S74" s="143">
        <v>0.22059999999999999</v>
      </c>
      <c r="T74" s="143">
        <v>0.22819999999999999</v>
      </c>
      <c r="U74" s="143">
        <v>0.20180000000000001</v>
      </c>
      <c r="V74" s="143">
        <v>0.22059999999999999</v>
      </c>
      <c r="W74" s="143">
        <v>0.22059999999999999</v>
      </c>
      <c r="X74" s="143">
        <v>0.22819999999999999</v>
      </c>
    </row>
    <row r="75" spans="1:24" x14ac:dyDescent="0.5">
      <c r="A75" s="113" t="s">
        <v>198</v>
      </c>
      <c r="B75" s="113" t="s">
        <v>517</v>
      </c>
      <c r="C75" s="143">
        <v>0.22059999999999999</v>
      </c>
      <c r="D75" s="143">
        <v>0.22819999999999999</v>
      </c>
      <c r="E75" s="143">
        <v>0.22819999999999999</v>
      </c>
      <c r="F75" s="143">
        <v>0.20180000000000001</v>
      </c>
      <c r="G75" s="143">
        <v>0.22819999999999999</v>
      </c>
      <c r="H75" s="143">
        <v>0.20180000000000001</v>
      </c>
      <c r="I75" s="143">
        <v>0.22819999999999999</v>
      </c>
      <c r="J75" s="143">
        <v>0.22819999999999999</v>
      </c>
      <c r="K75" s="143">
        <v>0.22059999999999999</v>
      </c>
      <c r="L75" s="143">
        <v>0.22059999999999999</v>
      </c>
      <c r="M75" s="143">
        <v>0.22059999999999999</v>
      </c>
      <c r="N75" s="143">
        <v>0.22059999999999999</v>
      </c>
      <c r="O75" s="143">
        <v>0.22059999999999999</v>
      </c>
      <c r="P75" s="143">
        <v>0.22059999999999999</v>
      </c>
      <c r="Q75" s="143">
        <v>0.22059999999999999</v>
      </c>
      <c r="R75" s="143">
        <v>0.22059999999999999</v>
      </c>
      <c r="S75" s="143">
        <v>0.22059999999999999</v>
      </c>
      <c r="T75" s="143">
        <v>0.22819999999999999</v>
      </c>
      <c r="U75" s="143">
        <v>0.20180000000000001</v>
      </c>
      <c r="V75" s="143">
        <v>0.22059999999999999</v>
      </c>
      <c r="W75" s="143">
        <v>0.22059999999999999</v>
      </c>
      <c r="X75" s="143">
        <v>0.22819999999999999</v>
      </c>
    </row>
    <row r="76" spans="1:24" x14ac:dyDescent="0.5">
      <c r="A76" s="113" t="s">
        <v>199</v>
      </c>
      <c r="B76" s="113" t="s">
        <v>518</v>
      </c>
      <c r="C76" s="143">
        <v>0.22059999999999999</v>
      </c>
      <c r="D76" s="143">
        <v>0.22819999999999999</v>
      </c>
      <c r="E76" s="143">
        <v>0.22819999999999999</v>
      </c>
      <c r="F76" s="143">
        <v>0.20180000000000001</v>
      </c>
      <c r="G76" s="143">
        <v>0.22819999999999999</v>
      </c>
      <c r="H76" s="143">
        <v>0.20180000000000001</v>
      </c>
      <c r="I76" s="143">
        <v>0.22819999999999999</v>
      </c>
      <c r="J76" s="143">
        <v>0.22819999999999999</v>
      </c>
      <c r="K76" s="143">
        <v>0.22059999999999999</v>
      </c>
      <c r="L76" s="143">
        <v>0.22059999999999999</v>
      </c>
      <c r="M76" s="143">
        <v>0.22059999999999999</v>
      </c>
      <c r="N76" s="143">
        <v>0.22059999999999999</v>
      </c>
      <c r="O76" s="143">
        <v>0.22059999999999999</v>
      </c>
      <c r="P76" s="143">
        <v>0.22059999999999999</v>
      </c>
      <c r="Q76" s="143">
        <v>0.22059999999999999</v>
      </c>
      <c r="R76" s="143">
        <v>0.22059999999999999</v>
      </c>
      <c r="S76" s="143">
        <v>0.22059999999999999</v>
      </c>
      <c r="T76" s="143">
        <v>0.22819999999999999</v>
      </c>
      <c r="U76" s="143">
        <v>0.20180000000000001</v>
      </c>
      <c r="V76" s="143">
        <v>0.22059999999999999</v>
      </c>
      <c r="W76" s="143">
        <v>0.22059999999999999</v>
      </c>
      <c r="X76" s="143">
        <v>0.22819999999999999</v>
      </c>
    </row>
    <row r="77" spans="1:24" x14ac:dyDescent="0.5">
      <c r="A77" s="113" t="s">
        <v>328</v>
      </c>
      <c r="B77" s="113" t="s">
        <v>519</v>
      </c>
      <c r="C77" s="143">
        <v>0.22059999999999999</v>
      </c>
      <c r="D77" s="143">
        <v>0.22819999999999999</v>
      </c>
      <c r="E77" s="143">
        <v>0.22819999999999999</v>
      </c>
      <c r="F77" s="143">
        <v>0.20180000000000001</v>
      </c>
      <c r="G77" s="143">
        <v>0.22819999999999999</v>
      </c>
      <c r="H77" s="143">
        <v>0.20180000000000001</v>
      </c>
      <c r="I77" s="143">
        <v>0.22819999999999999</v>
      </c>
      <c r="J77" s="143">
        <v>0.22819999999999999</v>
      </c>
      <c r="K77" s="143">
        <v>0.22059999999999999</v>
      </c>
      <c r="L77" s="143">
        <v>0.22059999999999999</v>
      </c>
      <c r="M77" s="143">
        <v>0.22059999999999999</v>
      </c>
      <c r="N77" s="143">
        <v>0.22059999999999999</v>
      </c>
      <c r="O77" s="143">
        <v>0.22059999999999999</v>
      </c>
      <c r="P77" s="143">
        <v>0.22059999999999999</v>
      </c>
      <c r="Q77" s="143">
        <v>0.22059999999999999</v>
      </c>
      <c r="R77" s="143">
        <v>0.22059999999999999</v>
      </c>
      <c r="S77" s="143">
        <v>0.22059999999999999</v>
      </c>
      <c r="T77" s="143">
        <v>0.22819999999999999</v>
      </c>
      <c r="U77" s="143">
        <v>0.20180000000000001</v>
      </c>
      <c r="V77" s="143">
        <v>0.22059999999999999</v>
      </c>
      <c r="W77" s="143">
        <v>0.22059999999999999</v>
      </c>
      <c r="X77" s="143">
        <v>0.22819999999999999</v>
      </c>
    </row>
    <row r="78" spans="1:24" x14ac:dyDescent="0.5">
      <c r="A78" s="113" t="s">
        <v>329</v>
      </c>
      <c r="B78" s="113" t="s">
        <v>520</v>
      </c>
      <c r="C78" s="143">
        <v>0.22059999999999999</v>
      </c>
      <c r="D78" s="143">
        <v>0.22819999999999999</v>
      </c>
      <c r="E78" s="143">
        <v>0.22819999999999999</v>
      </c>
      <c r="F78" s="143">
        <v>0.20180000000000001</v>
      </c>
      <c r="G78" s="143">
        <v>0.22819999999999999</v>
      </c>
      <c r="H78" s="143">
        <v>0.20180000000000001</v>
      </c>
      <c r="I78" s="143">
        <v>0.22819999999999999</v>
      </c>
      <c r="J78" s="143">
        <v>0.22819999999999999</v>
      </c>
      <c r="K78" s="143">
        <v>0.22059999999999999</v>
      </c>
      <c r="L78" s="143">
        <v>0.22059999999999999</v>
      </c>
      <c r="M78" s="143">
        <v>0.22059999999999999</v>
      </c>
      <c r="N78" s="143">
        <v>0.22059999999999999</v>
      </c>
      <c r="O78" s="143">
        <v>0.22059999999999999</v>
      </c>
      <c r="P78" s="143">
        <v>0.22059999999999999</v>
      </c>
      <c r="Q78" s="143">
        <v>0.22059999999999999</v>
      </c>
      <c r="R78" s="143">
        <v>0.22059999999999999</v>
      </c>
      <c r="S78" s="143">
        <v>0.22059999999999999</v>
      </c>
      <c r="T78" s="143">
        <v>0.22819999999999999</v>
      </c>
      <c r="U78" s="143">
        <v>0.20180000000000001</v>
      </c>
      <c r="V78" s="143">
        <v>0.22059999999999999</v>
      </c>
      <c r="W78" s="143">
        <v>0.22059999999999999</v>
      </c>
      <c r="X78" s="143">
        <v>0.22819999999999999</v>
      </c>
    </row>
    <row r="79" spans="1:24" x14ac:dyDescent="0.5">
      <c r="A79" s="113" t="s">
        <v>330</v>
      </c>
      <c r="B79" s="113" t="s">
        <v>521</v>
      </c>
      <c r="C79" s="143">
        <v>0.22059999999999999</v>
      </c>
      <c r="D79" s="143">
        <v>0.22819999999999999</v>
      </c>
      <c r="E79" s="143">
        <v>0.22819999999999999</v>
      </c>
      <c r="F79" s="143">
        <v>0.20180000000000001</v>
      </c>
      <c r="G79" s="143">
        <v>0.22819999999999999</v>
      </c>
      <c r="H79" s="143">
        <v>0.20180000000000001</v>
      </c>
      <c r="I79" s="143">
        <v>0.22819999999999999</v>
      </c>
      <c r="J79" s="143">
        <v>0.22819999999999999</v>
      </c>
      <c r="K79" s="143">
        <v>0.22059999999999999</v>
      </c>
      <c r="L79" s="143">
        <v>0.22059999999999999</v>
      </c>
      <c r="M79" s="143">
        <v>0.22059999999999999</v>
      </c>
      <c r="N79" s="143">
        <v>0.22059999999999999</v>
      </c>
      <c r="O79" s="143">
        <v>0.22059999999999999</v>
      </c>
      <c r="P79" s="143">
        <v>0.22059999999999999</v>
      </c>
      <c r="Q79" s="143">
        <v>0.22059999999999999</v>
      </c>
      <c r="R79" s="143">
        <v>0.22059999999999999</v>
      </c>
      <c r="S79" s="143">
        <v>0.22059999999999999</v>
      </c>
      <c r="T79" s="143">
        <v>0.22819999999999999</v>
      </c>
      <c r="U79" s="143">
        <v>0.20180000000000001</v>
      </c>
      <c r="V79" s="143">
        <v>0.22059999999999999</v>
      </c>
      <c r="W79" s="143">
        <v>0.22059999999999999</v>
      </c>
      <c r="X79" s="143">
        <v>0.22819999999999999</v>
      </c>
    </row>
    <row r="80" spans="1:24" x14ac:dyDescent="0.5">
      <c r="A80" s="113" t="s">
        <v>200</v>
      </c>
      <c r="B80" s="113" t="s">
        <v>522</v>
      </c>
      <c r="C80" s="143">
        <v>0.2225</v>
      </c>
      <c r="D80" s="143">
        <v>0.23019999999999999</v>
      </c>
      <c r="E80" s="143">
        <v>0.23019999999999999</v>
      </c>
      <c r="F80" s="143">
        <v>0.2036</v>
      </c>
      <c r="G80" s="143">
        <v>0.23019999999999999</v>
      </c>
      <c r="H80" s="143">
        <v>0.2036</v>
      </c>
      <c r="I80" s="143">
        <v>0.23019999999999999</v>
      </c>
      <c r="J80" s="143">
        <v>0.23019999999999999</v>
      </c>
      <c r="K80" s="143">
        <v>0.2225</v>
      </c>
      <c r="L80" s="143">
        <v>0.2225</v>
      </c>
      <c r="M80" s="143">
        <v>0.2225</v>
      </c>
      <c r="N80" s="143">
        <v>0.2225</v>
      </c>
      <c r="O80" s="143">
        <v>0.2225</v>
      </c>
      <c r="P80" s="143">
        <v>0.2225</v>
      </c>
      <c r="Q80" s="143">
        <v>0.2225</v>
      </c>
      <c r="R80" s="143">
        <v>0.2225</v>
      </c>
      <c r="S80" s="143">
        <v>0.2225</v>
      </c>
      <c r="T80" s="143">
        <v>0.23019999999999999</v>
      </c>
      <c r="U80" s="143">
        <v>0.2036</v>
      </c>
      <c r="V80" s="143">
        <v>0.2225</v>
      </c>
      <c r="W80" s="143">
        <v>0.2225</v>
      </c>
      <c r="X80" s="143">
        <v>0.23019999999999999</v>
      </c>
    </row>
    <row r="81" spans="1:24" x14ac:dyDescent="0.5">
      <c r="A81" s="138" t="s">
        <v>331</v>
      </c>
      <c r="B81" s="113" t="s">
        <v>344</v>
      </c>
      <c r="C81" s="143">
        <v>0.21879999999999999</v>
      </c>
      <c r="D81" s="143">
        <v>0.22620000000000001</v>
      </c>
      <c r="E81" s="143">
        <v>0.22620000000000001</v>
      </c>
      <c r="F81" s="143">
        <v>0.2001</v>
      </c>
      <c r="G81" s="143">
        <v>0.22620000000000001</v>
      </c>
      <c r="H81" s="143">
        <v>0.2001</v>
      </c>
      <c r="I81" s="143">
        <v>0.22620000000000001</v>
      </c>
      <c r="J81" s="143">
        <v>0.22620000000000001</v>
      </c>
      <c r="K81" s="143">
        <v>0.21879999999999999</v>
      </c>
      <c r="L81" s="143">
        <v>0.21879999999999999</v>
      </c>
      <c r="M81" s="143">
        <v>0.21879999999999999</v>
      </c>
      <c r="N81" s="143">
        <v>0.21879999999999999</v>
      </c>
      <c r="O81" s="143">
        <v>0.21879999999999999</v>
      </c>
      <c r="P81" s="143">
        <v>0.21879999999999999</v>
      </c>
      <c r="Q81" s="143">
        <v>0.21879999999999999</v>
      </c>
      <c r="R81" s="143">
        <v>0.21879999999999999</v>
      </c>
      <c r="S81" s="143">
        <v>0.21879999999999999</v>
      </c>
      <c r="T81" s="143">
        <v>0.22620000000000001</v>
      </c>
      <c r="U81" s="143">
        <v>0.2001</v>
      </c>
      <c r="V81" s="143">
        <v>0.21879999999999999</v>
      </c>
      <c r="W81" s="143">
        <v>0.21879999999999999</v>
      </c>
      <c r="X81" s="143">
        <v>0.22620000000000001</v>
      </c>
    </row>
    <row r="82" spans="1:24" x14ac:dyDescent="0.5">
      <c r="A82" s="113" t="s">
        <v>205</v>
      </c>
      <c r="B82" s="113" t="s">
        <v>523</v>
      </c>
      <c r="C82" s="143">
        <v>0.2225</v>
      </c>
      <c r="D82" s="143">
        <v>0.23019999999999999</v>
      </c>
      <c r="E82" s="143">
        <v>0.23019999999999999</v>
      </c>
      <c r="F82" s="143">
        <v>0.2036</v>
      </c>
      <c r="G82" s="143">
        <v>0.23019999999999999</v>
      </c>
      <c r="H82" s="143">
        <v>0.2036</v>
      </c>
      <c r="I82" s="143">
        <v>0.23019999999999999</v>
      </c>
      <c r="J82" s="143">
        <v>0.23019999999999999</v>
      </c>
      <c r="K82" s="143">
        <v>0.2225</v>
      </c>
      <c r="L82" s="143">
        <v>0.2225</v>
      </c>
      <c r="M82" s="143">
        <v>0.2225</v>
      </c>
      <c r="N82" s="143">
        <v>0.2225</v>
      </c>
      <c r="O82" s="143">
        <v>0.2225</v>
      </c>
      <c r="P82" s="143">
        <v>0.2225</v>
      </c>
      <c r="Q82" s="143">
        <v>0.2225</v>
      </c>
      <c r="R82" s="143">
        <v>0.2225</v>
      </c>
      <c r="S82" s="143">
        <v>0.2225</v>
      </c>
      <c r="T82" s="143">
        <v>0.23019999999999999</v>
      </c>
      <c r="U82" s="143">
        <v>0.2036</v>
      </c>
      <c r="V82" s="143">
        <v>0.2225</v>
      </c>
      <c r="W82" s="143">
        <v>0.2225</v>
      </c>
      <c r="X82" s="143">
        <v>0.23019999999999999</v>
      </c>
    </row>
    <row r="83" spans="1:24" x14ac:dyDescent="0.5">
      <c r="A83" s="113" t="s">
        <v>361</v>
      </c>
      <c r="B83" t="s">
        <v>524</v>
      </c>
      <c r="C83" s="143">
        <v>0.18190000000000001</v>
      </c>
      <c r="D83" s="143">
        <v>0.18740000000000001</v>
      </c>
      <c r="E83" s="143">
        <v>0.18740000000000001</v>
      </c>
      <c r="F83" s="143">
        <v>0.16819999999999999</v>
      </c>
      <c r="G83" s="143">
        <v>0.18740000000000001</v>
      </c>
      <c r="H83" s="143">
        <v>0.16819999999999999</v>
      </c>
      <c r="I83" s="143">
        <v>0.18740000000000001</v>
      </c>
      <c r="J83" s="143">
        <v>0.18740000000000001</v>
      </c>
      <c r="K83" s="143">
        <v>0.18190000000000001</v>
      </c>
      <c r="L83" s="143">
        <v>0.18190000000000001</v>
      </c>
      <c r="M83" s="143">
        <v>0.18190000000000001</v>
      </c>
      <c r="N83" s="143">
        <v>0.18190000000000001</v>
      </c>
      <c r="O83" s="143">
        <v>0.18190000000000001</v>
      </c>
      <c r="P83" s="143">
        <v>0.18190000000000001</v>
      </c>
      <c r="Q83" s="143">
        <v>0.18190000000000001</v>
      </c>
      <c r="R83" s="143">
        <v>0.18190000000000001</v>
      </c>
      <c r="S83" s="143">
        <v>0.18190000000000001</v>
      </c>
      <c r="T83" s="143">
        <v>0.18740000000000001</v>
      </c>
      <c r="U83" s="143">
        <v>0.16819999999999999</v>
      </c>
      <c r="V83" s="143">
        <v>0.18190000000000001</v>
      </c>
      <c r="W83" s="143">
        <v>0.18190000000000001</v>
      </c>
      <c r="X83" s="143">
        <v>0.18740000000000001</v>
      </c>
    </row>
    <row r="84" spans="1:24" x14ac:dyDescent="0.5">
      <c r="A84" s="113" t="s">
        <v>207</v>
      </c>
      <c r="B84" s="113" t="s">
        <v>525</v>
      </c>
      <c r="C84" s="143">
        <v>0.18190000000000001</v>
      </c>
      <c r="D84" s="143">
        <v>0.18740000000000001</v>
      </c>
      <c r="E84" s="143">
        <v>0.18740000000000001</v>
      </c>
      <c r="F84" s="143">
        <v>0.16819999999999999</v>
      </c>
      <c r="G84" s="143">
        <v>0.18740000000000001</v>
      </c>
      <c r="H84" s="143">
        <v>0.16819999999999999</v>
      </c>
      <c r="I84" s="143">
        <v>0.18740000000000001</v>
      </c>
      <c r="J84" s="143">
        <v>0.18740000000000001</v>
      </c>
      <c r="K84" s="143">
        <v>0.18190000000000001</v>
      </c>
      <c r="L84" s="143">
        <v>0.18190000000000001</v>
      </c>
      <c r="M84" s="143">
        <v>0.18190000000000001</v>
      </c>
      <c r="N84" s="143">
        <v>0.18190000000000001</v>
      </c>
      <c r="O84" s="143">
        <v>0.18190000000000001</v>
      </c>
      <c r="P84" s="143">
        <v>0.18190000000000001</v>
      </c>
      <c r="Q84" s="143">
        <v>0.18190000000000001</v>
      </c>
      <c r="R84" s="143">
        <v>0.18190000000000001</v>
      </c>
      <c r="S84" s="143">
        <v>0.18190000000000001</v>
      </c>
      <c r="T84" s="143">
        <v>0.18740000000000001</v>
      </c>
      <c r="U84" s="143">
        <v>0.16819999999999999</v>
      </c>
      <c r="V84" s="143">
        <v>0.18190000000000001</v>
      </c>
      <c r="W84" s="143">
        <v>0.18190000000000001</v>
      </c>
      <c r="X84" s="143">
        <v>0.18740000000000001</v>
      </c>
    </row>
    <row r="85" spans="1:24" x14ac:dyDescent="0.5">
      <c r="A85" s="113" t="s">
        <v>208</v>
      </c>
      <c r="B85" s="113" t="s">
        <v>526</v>
      </c>
      <c r="C85" s="143">
        <v>0.18190000000000001</v>
      </c>
      <c r="D85" s="143">
        <v>0.18740000000000001</v>
      </c>
      <c r="E85" s="143">
        <v>0.18740000000000001</v>
      </c>
      <c r="F85" s="143">
        <v>0.16819999999999999</v>
      </c>
      <c r="G85" s="143">
        <v>0.18740000000000001</v>
      </c>
      <c r="H85" s="143">
        <v>0.16819999999999999</v>
      </c>
      <c r="I85" s="143">
        <v>0.18740000000000001</v>
      </c>
      <c r="J85" s="143">
        <v>0.18740000000000001</v>
      </c>
      <c r="K85" s="143">
        <v>0.18190000000000001</v>
      </c>
      <c r="L85" s="143">
        <v>0.18190000000000001</v>
      </c>
      <c r="M85" s="143">
        <v>0.18190000000000001</v>
      </c>
      <c r="N85" s="143">
        <v>0.18190000000000001</v>
      </c>
      <c r="O85" s="143">
        <v>0.18190000000000001</v>
      </c>
      <c r="P85" s="143">
        <v>0.18190000000000001</v>
      </c>
      <c r="Q85" s="143">
        <v>0.18190000000000001</v>
      </c>
      <c r="R85" s="143">
        <v>0.18190000000000001</v>
      </c>
      <c r="S85" s="143">
        <v>0.18190000000000001</v>
      </c>
      <c r="T85" s="143">
        <v>0.18740000000000001</v>
      </c>
      <c r="U85" s="143">
        <v>0.16819999999999999</v>
      </c>
      <c r="V85" s="143">
        <v>0.18190000000000001</v>
      </c>
      <c r="W85" s="143">
        <v>0.18190000000000001</v>
      </c>
      <c r="X85" s="143">
        <v>0.18740000000000001</v>
      </c>
    </row>
    <row r="86" spans="1:24" x14ac:dyDescent="0.5">
      <c r="A86" s="113" t="s">
        <v>209</v>
      </c>
      <c r="B86" s="113" t="s">
        <v>527</v>
      </c>
      <c r="C86" s="143">
        <v>0.18190000000000001</v>
      </c>
      <c r="D86" s="143">
        <v>0.18740000000000001</v>
      </c>
      <c r="E86" s="143">
        <v>0.18740000000000001</v>
      </c>
      <c r="F86" s="143">
        <v>0.16819999999999999</v>
      </c>
      <c r="G86" s="143">
        <v>0.18740000000000001</v>
      </c>
      <c r="H86" s="143">
        <v>0.16819999999999999</v>
      </c>
      <c r="I86" s="143">
        <v>0.18740000000000001</v>
      </c>
      <c r="J86" s="143">
        <v>0.18740000000000001</v>
      </c>
      <c r="K86" s="143">
        <v>0.18190000000000001</v>
      </c>
      <c r="L86" s="143">
        <v>0.18190000000000001</v>
      </c>
      <c r="M86" s="143">
        <v>0.18190000000000001</v>
      </c>
      <c r="N86" s="143">
        <v>0.18190000000000001</v>
      </c>
      <c r="O86" s="143">
        <v>0.18190000000000001</v>
      </c>
      <c r="P86" s="143">
        <v>0.18190000000000001</v>
      </c>
      <c r="Q86" s="143">
        <v>0.18190000000000001</v>
      </c>
      <c r="R86" s="143">
        <v>0.18190000000000001</v>
      </c>
      <c r="S86" s="143">
        <v>0.18190000000000001</v>
      </c>
      <c r="T86" s="143">
        <v>0.18740000000000001</v>
      </c>
      <c r="U86" s="143">
        <v>0.16819999999999999</v>
      </c>
      <c r="V86" s="143">
        <v>0.18190000000000001</v>
      </c>
      <c r="W86" s="143">
        <v>0.18190000000000001</v>
      </c>
      <c r="X86" s="143">
        <v>0.18740000000000001</v>
      </c>
    </row>
    <row r="87" spans="1:24" x14ac:dyDescent="0.5">
      <c r="A87" s="113" t="s">
        <v>332</v>
      </c>
      <c r="B87" s="113" t="s">
        <v>528</v>
      </c>
      <c r="C87" s="143">
        <v>0.1618</v>
      </c>
      <c r="D87" s="143">
        <v>0.1663</v>
      </c>
      <c r="E87" s="143">
        <v>0.1663</v>
      </c>
      <c r="F87" s="143">
        <v>0.15060000000000001</v>
      </c>
      <c r="G87" s="143">
        <v>0.1663</v>
      </c>
      <c r="H87" s="143">
        <v>0.15060000000000001</v>
      </c>
      <c r="I87" s="143">
        <v>0.1663</v>
      </c>
      <c r="J87" s="143">
        <v>0.1663</v>
      </c>
      <c r="K87" s="143">
        <v>0.1618</v>
      </c>
      <c r="L87" s="143">
        <v>0.1618</v>
      </c>
      <c r="M87" s="143">
        <v>0.1618</v>
      </c>
      <c r="N87" s="143">
        <v>0.1618</v>
      </c>
      <c r="O87" s="143">
        <v>0.1618</v>
      </c>
      <c r="P87" s="143">
        <v>0.1618</v>
      </c>
      <c r="Q87" s="143">
        <v>0.1618</v>
      </c>
      <c r="R87" s="143">
        <v>0.1618</v>
      </c>
      <c r="S87" s="143">
        <v>0.1618</v>
      </c>
      <c r="T87" s="143">
        <v>0.1663</v>
      </c>
      <c r="U87" s="143">
        <v>0.15060000000000001</v>
      </c>
      <c r="V87" s="143">
        <v>0.1618</v>
      </c>
      <c r="W87" s="143">
        <v>0.1618</v>
      </c>
      <c r="X87" s="143">
        <v>0.1663</v>
      </c>
    </row>
    <row r="88" spans="1:24" x14ac:dyDescent="0.5">
      <c r="A88" s="113" t="s">
        <v>333</v>
      </c>
      <c r="B88" s="113" t="s">
        <v>529</v>
      </c>
      <c r="C88" s="143">
        <v>0.18190000000000001</v>
      </c>
      <c r="D88" s="143">
        <v>0.18740000000000001</v>
      </c>
      <c r="E88" s="143">
        <v>0.18740000000000001</v>
      </c>
      <c r="F88" s="143">
        <v>0.16819999999999999</v>
      </c>
      <c r="G88" s="143">
        <v>0.18740000000000001</v>
      </c>
      <c r="H88" s="143">
        <v>0.16819999999999999</v>
      </c>
      <c r="I88" s="143">
        <v>0.18740000000000001</v>
      </c>
      <c r="J88" s="143">
        <v>0.18740000000000001</v>
      </c>
      <c r="K88" s="143">
        <v>0.18190000000000001</v>
      </c>
      <c r="L88" s="143">
        <v>0.18190000000000001</v>
      </c>
      <c r="M88" s="143">
        <v>0.18190000000000001</v>
      </c>
      <c r="N88" s="143">
        <v>0.18190000000000001</v>
      </c>
      <c r="O88" s="143">
        <v>0.18190000000000001</v>
      </c>
      <c r="P88" s="143">
        <v>0.18190000000000001</v>
      </c>
      <c r="Q88" s="143">
        <v>0.18190000000000001</v>
      </c>
      <c r="R88" s="143">
        <v>0.18190000000000001</v>
      </c>
      <c r="S88" s="143">
        <v>0.18190000000000001</v>
      </c>
      <c r="T88" s="143">
        <v>0.18740000000000001</v>
      </c>
      <c r="U88" s="143">
        <v>0.16819999999999999</v>
      </c>
      <c r="V88" s="143">
        <v>0.18190000000000001</v>
      </c>
      <c r="W88" s="143">
        <v>0.18190000000000001</v>
      </c>
      <c r="X88" s="143">
        <v>0.18740000000000001</v>
      </c>
    </row>
    <row r="89" spans="1:24" x14ac:dyDescent="0.5">
      <c r="A89" s="113" t="s">
        <v>212</v>
      </c>
      <c r="B89" s="113" t="s">
        <v>530</v>
      </c>
      <c r="C89" s="143">
        <v>0.22059999999999999</v>
      </c>
      <c r="D89" s="143">
        <v>0.22819999999999999</v>
      </c>
      <c r="E89" s="143">
        <v>0.22819999999999999</v>
      </c>
      <c r="F89" s="143">
        <v>0.20180000000000001</v>
      </c>
      <c r="G89" s="143">
        <v>0.22819999999999999</v>
      </c>
      <c r="H89" s="143">
        <v>0.20180000000000001</v>
      </c>
      <c r="I89" s="143">
        <v>0.22819999999999999</v>
      </c>
      <c r="J89" s="143">
        <v>0.22819999999999999</v>
      </c>
      <c r="K89" s="143">
        <v>0.22059999999999999</v>
      </c>
      <c r="L89" s="143">
        <v>0.22059999999999999</v>
      </c>
      <c r="M89" s="143">
        <v>0.22059999999999999</v>
      </c>
      <c r="N89" s="143">
        <v>0.22059999999999999</v>
      </c>
      <c r="O89" s="143">
        <v>0.22059999999999999</v>
      </c>
      <c r="P89" s="143">
        <v>0.22059999999999999</v>
      </c>
      <c r="Q89" s="143">
        <v>0.22059999999999999</v>
      </c>
      <c r="R89" s="143">
        <v>0.22059999999999999</v>
      </c>
      <c r="S89" s="143">
        <v>0.22059999999999999</v>
      </c>
      <c r="T89" s="143">
        <v>0.22819999999999999</v>
      </c>
      <c r="U89" s="143">
        <v>0.20180000000000001</v>
      </c>
      <c r="V89" s="143">
        <v>0.22059999999999999</v>
      </c>
      <c r="W89" s="143">
        <v>0.22059999999999999</v>
      </c>
      <c r="X89" s="143">
        <v>0.22819999999999999</v>
      </c>
    </row>
    <row r="90" spans="1:24" x14ac:dyDescent="0.5">
      <c r="A90" s="113" t="s">
        <v>213</v>
      </c>
      <c r="B90" s="113" t="s">
        <v>531</v>
      </c>
      <c r="C90" s="143">
        <v>0.22059999999999999</v>
      </c>
      <c r="D90" s="143">
        <v>0.22819999999999999</v>
      </c>
      <c r="E90" s="143">
        <v>0.22819999999999999</v>
      </c>
      <c r="F90" s="143">
        <v>0.20180000000000001</v>
      </c>
      <c r="G90" s="143">
        <v>0.22819999999999999</v>
      </c>
      <c r="H90" s="143">
        <v>0.20180000000000001</v>
      </c>
      <c r="I90" s="143">
        <v>0.22819999999999999</v>
      </c>
      <c r="J90" s="143">
        <v>0.22819999999999999</v>
      </c>
      <c r="K90" s="143">
        <v>0.22059999999999999</v>
      </c>
      <c r="L90" s="143">
        <v>0.22059999999999999</v>
      </c>
      <c r="M90" s="143">
        <v>0.22059999999999999</v>
      </c>
      <c r="N90" s="143">
        <v>0.22059999999999999</v>
      </c>
      <c r="O90" s="143">
        <v>0.22059999999999999</v>
      </c>
      <c r="P90" s="143">
        <v>0.22059999999999999</v>
      </c>
      <c r="Q90" s="143">
        <v>0.22059999999999999</v>
      </c>
      <c r="R90" s="143">
        <v>0.22059999999999999</v>
      </c>
      <c r="S90" s="143">
        <v>0.22059999999999999</v>
      </c>
      <c r="T90" s="143">
        <v>0.22819999999999999</v>
      </c>
      <c r="U90" s="143">
        <v>0.20180000000000001</v>
      </c>
      <c r="V90" s="143">
        <v>0.22059999999999999</v>
      </c>
      <c r="W90" s="143">
        <v>0.22059999999999999</v>
      </c>
      <c r="X90" s="143">
        <v>0.22819999999999999</v>
      </c>
    </row>
    <row r="91" spans="1:24" x14ac:dyDescent="0.5">
      <c r="A91" s="113" t="s">
        <v>214</v>
      </c>
      <c r="B91" s="113" t="s">
        <v>532</v>
      </c>
      <c r="C91" s="143">
        <v>0.22059999999999999</v>
      </c>
      <c r="D91" s="143">
        <v>0.22819999999999999</v>
      </c>
      <c r="E91" s="143">
        <v>0.22819999999999999</v>
      </c>
      <c r="F91" s="143">
        <v>0.20180000000000001</v>
      </c>
      <c r="G91" s="143">
        <v>0.22819999999999999</v>
      </c>
      <c r="H91" s="143">
        <v>0.20180000000000001</v>
      </c>
      <c r="I91" s="143">
        <v>0.22819999999999999</v>
      </c>
      <c r="J91" s="143">
        <v>0.22819999999999999</v>
      </c>
      <c r="K91" s="143">
        <v>0.22059999999999999</v>
      </c>
      <c r="L91" s="143">
        <v>0.22059999999999999</v>
      </c>
      <c r="M91" s="143">
        <v>0.22059999999999999</v>
      </c>
      <c r="N91" s="143">
        <v>0.22059999999999999</v>
      </c>
      <c r="O91" s="143">
        <v>0.22059999999999999</v>
      </c>
      <c r="P91" s="143">
        <v>0.22059999999999999</v>
      </c>
      <c r="Q91" s="143">
        <v>0.22059999999999999</v>
      </c>
      <c r="R91" s="143">
        <v>0.22059999999999999</v>
      </c>
      <c r="S91" s="143">
        <v>0.22059999999999999</v>
      </c>
      <c r="T91" s="143">
        <v>0.22819999999999999</v>
      </c>
      <c r="U91" s="143">
        <v>0.20180000000000001</v>
      </c>
      <c r="V91" s="143">
        <v>0.22059999999999999</v>
      </c>
      <c r="W91" s="143">
        <v>0.22059999999999999</v>
      </c>
      <c r="X91" s="143">
        <v>0.22819999999999999</v>
      </c>
    </row>
    <row r="92" spans="1:24" x14ac:dyDescent="0.5">
      <c r="A92" s="113" t="s">
        <v>215</v>
      </c>
      <c r="B92" s="113" t="s">
        <v>533</v>
      </c>
      <c r="C92" s="143">
        <v>0.22059999999999999</v>
      </c>
      <c r="D92" s="143">
        <v>0.22819999999999999</v>
      </c>
      <c r="E92" s="143">
        <v>0.22819999999999999</v>
      </c>
      <c r="F92" s="143">
        <v>0.20180000000000001</v>
      </c>
      <c r="G92" s="143">
        <v>0.22819999999999999</v>
      </c>
      <c r="H92" s="143">
        <v>0.20180000000000001</v>
      </c>
      <c r="I92" s="143">
        <v>0.22819999999999999</v>
      </c>
      <c r="J92" s="143">
        <v>0.22819999999999999</v>
      </c>
      <c r="K92" s="143">
        <v>0.22059999999999999</v>
      </c>
      <c r="L92" s="143">
        <v>0.22059999999999999</v>
      </c>
      <c r="M92" s="143">
        <v>0.22059999999999999</v>
      </c>
      <c r="N92" s="143">
        <v>0.22059999999999999</v>
      </c>
      <c r="O92" s="143">
        <v>0.22059999999999999</v>
      </c>
      <c r="P92" s="143">
        <v>0.22059999999999999</v>
      </c>
      <c r="Q92" s="143">
        <v>0.22059999999999999</v>
      </c>
      <c r="R92" s="143">
        <v>0.22059999999999999</v>
      </c>
      <c r="S92" s="143">
        <v>0.22059999999999999</v>
      </c>
      <c r="T92" s="143">
        <v>0.22819999999999999</v>
      </c>
      <c r="U92" s="143">
        <v>0.20180000000000001</v>
      </c>
      <c r="V92" s="143">
        <v>0.22059999999999999</v>
      </c>
      <c r="W92" s="143">
        <v>0.22059999999999999</v>
      </c>
      <c r="X92" s="143">
        <v>0.22819999999999999</v>
      </c>
    </row>
    <row r="93" spans="1:24" x14ac:dyDescent="0.5">
      <c r="A93" s="113" t="s">
        <v>216</v>
      </c>
      <c r="B93" s="113" t="s">
        <v>534</v>
      </c>
      <c r="C93" s="143">
        <v>0.22059999999999999</v>
      </c>
      <c r="D93" s="143">
        <v>0.22819999999999999</v>
      </c>
      <c r="E93" s="143">
        <v>0.22819999999999999</v>
      </c>
      <c r="F93" s="143">
        <v>0.20180000000000001</v>
      </c>
      <c r="G93" s="143">
        <v>0.22819999999999999</v>
      </c>
      <c r="H93" s="143">
        <v>0.20180000000000001</v>
      </c>
      <c r="I93" s="143">
        <v>0.22819999999999999</v>
      </c>
      <c r="J93" s="143">
        <v>0.22819999999999999</v>
      </c>
      <c r="K93" s="143">
        <v>0.22059999999999999</v>
      </c>
      <c r="L93" s="143">
        <v>0.22059999999999999</v>
      </c>
      <c r="M93" s="143">
        <v>0.22059999999999999</v>
      </c>
      <c r="N93" s="143">
        <v>0.22059999999999999</v>
      </c>
      <c r="O93" s="143">
        <v>0.22059999999999999</v>
      </c>
      <c r="P93" s="143">
        <v>0.22059999999999999</v>
      </c>
      <c r="Q93" s="143">
        <v>0.22059999999999999</v>
      </c>
      <c r="R93" s="143">
        <v>0.22059999999999999</v>
      </c>
      <c r="S93" s="143">
        <v>0.22059999999999999</v>
      </c>
      <c r="T93" s="143">
        <v>0.22819999999999999</v>
      </c>
      <c r="U93" s="143">
        <v>0.20180000000000001</v>
      </c>
      <c r="V93" s="143">
        <v>0.22059999999999999</v>
      </c>
      <c r="W93" s="143">
        <v>0.22059999999999999</v>
      </c>
      <c r="X93" s="143">
        <v>0.22819999999999999</v>
      </c>
    </row>
    <row r="94" spans="1:24" x14ac:dyDescent="0.5">
      <c r="A94" s="113" t="s">
        <v>217</v>
      </c>
      <c r="B94" s="113" t="s">
        <v>535</v>
      </c>
      <c r="C94" s="143">
        <v>0.22059999999999999</v>
      </c>
      <c r="D94" s="143">
        <v>0.22819999999999999</v>
      </c>
      <c r="E94" s="143">
        <v>0.22819999999999999</v>
      </c>
      <c r="F94" s="143">
        <v>0.20180000000000001</v>
      </c>
      <c r="G94" s="143">
        <v>0.22819999999999999</v>
      </c>
      <c r="H94" s="143">
        <v>0.20180000000000001</v>
      </c>
      <c r="I94" s="143">
        <v>0.22819999999999999</v>
      </c>
      <c r="J94" s="143">
        <v>0.22819999999999999</v>
      </c>
      <c r="K94" s="143">
        <v>0.22059999999999999</v>
      </c>
      <c r="L94" s="143">
        <v>0.22059999999999999</v>
      </c>
      <c r="M94" s="143">
        <v>0.22059999999999999</v>
      </c>
      <c r="N94" s="143">
        <v>0.22059999999999999</v>
      </c>
      <c r="O94" s="143">
        <v>0.22059999999999999</v>
      </c>
      <c r="P94" s="143">
        <v>0.22059999999999999</v>
      </c>
      <c r="Q94" s="143">
        <v>0.22059999999999999</v>
      </c>
      <c r="R94" s="143">
        <v>0.22059999999999999</v>
      </c>
      <c r="S94" s="143">
        <v>0.22059999999999999</v>
      </c>
      <c r="T94" s="143">
        <v>0.22819999999999999</v>
      </c>
      <c r="U94" s="143">
        <v>0.20180000000000001</v>
      </c>
      <c r="V94" s="143">
        <v>0.22059999999999999</v>
      </c>
      <c r="W94" s="143">
        <v>0.22059999999999999</v>
      </c>
      <c r="X94" s="143">
        <v>0.22819999999999999</v>
      </c>
    </row>
    <row r="95" spans="1:24" x14ac:dyDescent="0.5">
      <c r="A95" s="113" t="s">
        <v>218</v>
      </c>
      <c r="B95" s="113" t="s">
        <v>536</v>
      </c>
      <c r="C95" s="143">
        <v>0.22059999999999999</v>
      </c>
      <c r="D95" s="143">
        <v>0.22819999999999999</v>
      </c>
      <c r="E95" s="143">
        <v>0.22819999999999999</v>
      </c>
      <c r="F95" s="143">
        <v>0.20180000000000001</v>
      </c>
      <c r="G95" s="143">
        <v>0.22819999999999999</v>
      </c>
      <c r="H95" s="143">
        <v>0.20180000000000001</v>
      </c>
      <c r="I95" s="143">
        <v>0.22819999999999999</v>
      </c>
      <c r="J95" s="143">
        <v>0.22819999999999999</v>
      </c>
      <c r="K95" s="143">
        <v>0.22059999999999999</v>
      </c>
      <c r="L95" s="143">
        <v>0.22059999999999999</v>
      </c>
      <c r="M95" s="143">
        <v>0.22059999999999999</v>
      </c>
      <c r="N95" s="143">
        <v>0.22059999999999999</v>
      </c>
      <c r="O95" s="143">
        <v>0.22059999999999999</v>
      </c>
      <c r="P95" s="143">
        <v>0.22059999999999999</v>
      </c>
      <c r="Q95" s="143">
        <v>0.22059999999999999</v>
      </c>
      <c r="R95" s="143">
        <v>0.22059999999999999</v>
      </c>
      <c r="S95" s="143">
        <v>0.22059999999999999</v>
      </c>
      <c r="T95" s="143">
        <v>0.22819999999999999</v>
      </c>
      <c r="U95" s="143">
        <v>0.20180000000000001</v>
      </c>
      <c r="V95" s="143">
        <v>0.22059999999999999</v>
      </c>
      <c r="W95" s="143">
        <v>0.22059999999999999</v>
      </c>
      <c r="X95" s="143">
        <v>0.22819999999999999</v>
      </c>
    </row>
    <row r="96" spans="1:24" x14ac:dyDescent="0.5">
      <c r="A96" s="113" t="s">
        <v>219</v>
      </c>
      <c r="B96" s="113" t="s">
        <v>537</v>
      </c>
      <c r="C96" s="143">
        <v>0.22059999999999999</v>
      </c>
      <c r="D96" s="143">
        <v>0.22819999999999999</v>
      </c>
      <c r="E96" s="143">
        <v>0.22819999999999999</v>
      </c>
      <c r="F96" s="143">
        <v>0.20180000000000001</v>
      </c>
      <c r="G96" s="143">
        <v>0.22819999999999999</v>
      </c>
      <c r="H96" s="143">
        <v>0.20180000000000001</v>
      </c>
      <c r="I96" s="143">
        <v>0.22819999999999999</v>
      </c>
      <c r="J96" s="143">
        <v>0.22819999999999999</v>
      </c>
      <c r="K96" s="143">
        <v>0.22059999999999999</v>
      </c>
      <c r="L96" s="143">
        <v>0.22059999999999999</v>
      </c>
      <c r="M96" s="143">
        <v>0.22059999999999999</v>
      </c>
      <c r="N96" s="143">
        <v>0.22059999999999999</v>
      </c>
      <c r="O96" s="143">
        <v>0.22059999999999999</v>
      </c>
      <c r="P96" s="143">
        <v>0.22059999999999999</v>
      </c>
      <c r="Q96" s="143">
        <v>0.22059999999999999</v>
      </c>
      <c r="R96" s="143">
        <v>0.22059999999999999</v>
      </c>
      <c r="S96" s="143">
        <v>0.22059999999999999</v>
      </c>
      <c r="T96" s="143">
        <v>0.22819999999999999</v>
      </c>
      <c r="U96" s="143">
        <v>0.20180000000000001</v>
      </c>
      <c r="V96" s="143">
        <v>0.22059999999999999</v>
      </c>
      <c r="W96" s="143">
        <v>0.22059999999999999</v>
      </c>
      <c r="X96" s="143">
        <v>0.22819999999999999</v>
      </c>
    </row>
    <row r="97" spans="1:24" x14ac:dyDescent="0.5">
      <c r="A97" s="113" t="s">
        <v>220</v>
      </c>
      <c r="B97" s="113" t="s">
        <v>538</v>
      </c>
      <c r="C97" s="143">
        <v>0.22059999999999999</v>
      </c>
      <c r="D97" s="143">
        <v>0.22819999999999999</v>
      </c>
      <c r="E97" s="143">
        <v>0.22819999999999999</v>
      </c>
      <c r="F97" s="143">
        <v>0.20180000000000001</v>
      </c>
      <c r="G97" s="143">
        <v>0.22819999999999999</v>
      </c>
      <c r="H97" s="143">
        <v>0.20180000000000001</v>
      </c>
      <c r="I97" s="143">
        <v>0.22819999999999999</v>
      </c>
      <c r="J97" s="143">
        <v>0.22819999999999999</v>
      </c>
      <c r="K97" s="143">
        <v>0.22059999999999999</v>
      </c>
      <c r="L97" s="143">
        <v>0.22059999999999999</v>
      </c>
      <c r="M97" s="143">
        <v>0.22059999999999999</v>
      </c>
      <c r="N97" s="143">
        <v>0.22059999999999999</v>
      </c>
      <c r="O97" s="143">
        <v>0.22059999999999999</v>
      </c>
      <c r="P97" s="143">
        <v>0.22059999999999999</v>
      </c>
      <c r="Q97" s="143">
        <v>0.22059999999999999</v>
      </c>
      <c r="R97" s="143">
        <v>0.22059999999999999</v>
      </c>
      <c r="S97" s="143">
        <v>0.22059999999999999</v>
      </c>
      <c r="T97" s="143">
        <v>0.22819999999999999</v>
      </c>
      <c r="U97" s="143">
        <v>0.20180000000000001</v>
      </c>
      <c r="V97" s="143">
        <v>0.22059999999999999</v>
      </c>
      <c r="W97" s="143">
        <v>0.22059999999999999</v>
      </c>
      <c r="X97" s="143">
        <v>0.22819999999999999</v>
      </c>
    </row>
    <row r="98" spans="1:24" x14ac:dyDescent="0.5">
      <c r="A98" s="113" t="s">
        <v>221</v>
      </c>
      <c r="B98" s="113" t="s">
        <v>539</v>
      </c>
      <c r="C98" s="143">
        <v>0.22059999999999999</v>
      </c>
      <c r="D98" s="143">
        <v>0.22819999999999999</v>
      </c>
      <c r="E98" s="143">
        <v>0.22819999999999999</v>
      </c>
      <c r="F98" s="143">
        <v>0.20180000000000001</v>
      </c>
      <c r="G98" s="143">
        <v>0.22819999999999999</v>
      </c>
      <c r="H98" s="143">
        <v>0.20180000000000001</v>
      </c>
      <c r="I98" s="143">
        <v>0.22819999999999999</v>
      </c>
      <c r="J98" s="143">
        <v>0.22819999999999999</v>
      </c>
      <c r="K98" s="143">
        <v>0.22059999999999999</v>
      </c>
      <c r="L98" s="143">
        <v>0.22059999999999999</v>
      </c>
      <c r="M98" s="143">
        <v>0.22059999999999999</v>
      </c>
      <c r="N98" s="143">
        <v>0.22059999999999999</v>
      </c>
      <c r="O98" s="143">
        <v>0.22059999999999999</v>
      </c>
      <c r="P98" s="143">
        <v>0.22059999999999999</v>
      </c>
      <c r="Q98" s="143">
        <v>0.22059999999999999</v>
      </c>
      <c r="R98" s="143">
        <v>0.22059999999999999</v>
      </c>
      <c r="S98" s="143">
        <v>0.22059999999999999</v>
      </c>
      <c r="T98" s="143">
        <v>0.22819999999999999</v>
      </c>
      <c r="U98" s="143">
        <v>0.20180000000000001</v>
      </c>
      <c r="V98" s="143">
        <v>0.22059999999999999</v>
      </c>
      <c r="W98" s="143">
        <v>0.22059999999999999</v>
      </c>
      <c r="X98" s="143">
        <v>0.22819999999999999</v>
      </c>
    </row>
    <row r="99" spans="1:24" x14ac:dyDescent="0.5">
      <c r="A99" s="113" t="s">
        <v>222</v>
      </c>
      <c r="B99" s="113" t="s">
        <v>540</v>
      </c>
      <c r="C99" s="143">
        <v>0.22059999999999999</v>
      </c>
      <c r="D99" s="143">
        <v>0.22819999999999999</v>
      </c>
      <c r="E99" s="143">
        <v>0.22819999999999999</v>
      </c>
      <c r="F99" s="143">
        <v>0.20180000000000001</v>
      </c>
      <c r="G99" s="143">
        <v>0.22819999999999999</v>
      </c>
      <c r="H99" s="143">
        <v>0.20180000000000001</v>
      </c>
      <c r="I99" s="143">
        <v>0.22819999999999999</v>
      </c>
      <c r="J99" s="143">
        <v>0.22819999999999999</v>
      </c>
      <c r="K99" s="143">
        <v>0.22059999999999999</v>
      </c>
      <c r="L99" s="143">
        <v>0.22059999999999999</v>
      </c>
      <c r="M99" s="143">
        <v>0.22059999999999999</v>
      </c>
      <c r="N99" s="143">
        <v>0.22059999999999999</v>
      </c>
      <c r="O99" s="143">
        <v>0.22059999999999999</v>
      </c>
      <c r="P99" s="143">
        <v>0.22059999999999999</v>
      </c>
      <c r="Q99" s="143">
        <v>0.22059999999999999</v>
      </c>
      <c r="R99" s="143">
        <v>0.22059999999999999</v>
      </c>
      <c r="S99" s="143">
        <v>0.22059999999999999</v>
      </c>
      <c r="T99" s="143">
        <v>0.22819999999999999</v>
      </c>
      <c r="U99" s="143">
        <v>0.20180000000000001</v>
      </c>
      <c r="V99" s="143">
        <v>0.22059999999999999</v>
      </c>
      <c r="W99" s="143">
        <v>0.22059999999999999</v>
      </c>
      <c r="X99" s="143">
        <v>0.22819999999999999</v>
      </c>
    </row>
    <row r="100" spans="1:24" x14ac:dyDescent="0.5">
      <c r="A100" s="113" t="s">
        <v>223</v>
      </c>
      <c r="B100" s="113" t="s">
        <v>541</v>
      </c>
      <c r="C100" s="143">
        <v>0.22059999999999999</v>
      </c>
      <c r="D100" s="143">
        <v>0.22819999999999999</v>
      </c>
      <c r="E100" s="143">
        <v>0.22819999999999999</v>
      </c>
      <c r="F100" s="143">
        <v>0.20180000000000001</v>
      </c>
      <c r="G100" s="143">
        <v>0.22819999999999999</v>
      </c>
      <c r="H100" s="143">
        <v>0.20180000000000001</v>
      </c>
      <c r="I100" s="143">
        <v>0.22819999999999999</v>
      </c>
      <c r="J100" s="143">
        <v>0.22819999999999999</v>
      </c>
      <c r="K100" s="143">
        <v>0.22059999999999999</v>
      </c>
      <c r="L100" s="143">
        <v>0.22059999999999999</v>
      </c>
      <c r="M100" s="143">
        <v>0.22059999999999999</v>
      </c>
      <c r="N100" s="143">
        <v>0.22059999999999999</v>
      </c>
      <c r="O100" s="143">
        <v>0.22059999999999999</v>
      </c>
      <c r="P100" s="143">
        <v>0.22059999999999999</v>
      </c>
      <c r="Q100" s="143">
        <v>0.22059999999999999</v>
      </c>
      <c r="R100" s="143">
        <v>0.22059999999999999</v>
      </c>
      <c r="S100" s="143">
        <v>0.22059999999999999</v>
      </c>
      <c r="T100" s="143">
        <v>0.22819999999999999</v>
      </c>
      <c r="U100" s="143">
        <v>0.20180000000000001</v>
      </c>
      <c r="V100" s="143">
        <v>0.22059999999999999</v>
      </c>
      <c r="W100" s="143">
        <v>0.22059999999999999</v>
      </c>
      <c r="X100" s="143">
        <v>0.22819999999999999</v>
      </c>
    </row>
    <row r="101" spans="1:24" x14ac:dyDescent="0.5">
      <c r="A101" s="113" t="s">
        <v>224</v>
      </c>
      <c r="B101" s="113" t="s">
        <v>542</v>
      </c>
      <c r="C101" s="143">
        <v>0.13070000000000001</v>
      </c>
      <c r="D101" s="143">
        <v>0.1336</v>
      </c>
      <c r="E101" s="143">
        <v>0.1336</v>
      </c>
      <c r="F101" s="143">
        <v>0.1212</v>
      </c>
      <c r="G101" s="143">
        <v>0.1336</v>
      </c>
      <c r="H101" s="143">
        <v>0.1212</v>
      </c>
      <c r="I101" s="143">
        <v>0.1336</v>
      </c>
      <c r="J101" s="143">
        <v>0.1336</v>
      </c>
      <c r="K101" s="143">
        <v>0.13070000000000001</v>
      </c>
      <c r="L101" s="143">
        <v>0.13070000000000001</v>
      </c>
      <c r="M101" s="143">
        <v>0.13070000000000001</v>
      </c>
      <c r="N101" s="143">
        <v>0.13070000000000001</v>
      </c>
      <c r="O101" s="143">
        <v>0.13070000000000001</v>
      </c>
      <c r="P101" s="143">
        <v>0.13070000000000001</v>
      </c>
      <c r="Q101" s="143">
        <v>0.13070000000000001</v>
      </c>
      <c r="R101" s="143">
        <v>0.13070000000000001</v>
      </c>
      <c r="S101" s="143">
        <v>0.13070000000000001</v>
      </c>
      <c r="T101" s="143">
        <v>0.1336</v>
      </c>
      <c r="U101" s="143">
        <v>0.1212</v>
      </c>
      <c r="V101" s="143">
        <v>0.13070000000000001</v>
      </c>
      <c r="W101" s="143">
        <v>0.13070000000000001</v>
      </c>
      <c r="X101" s="143">
        <v>0.1336</v>
      </c>
    </row>
    <row r="102" spans="1:24" x14ac:dyDescent="0.5">
      <c r="A102" s="113" t="s">
        <v>225</v>
      </c>
      <c r="B102" s="113" t="s">
        <v>543</v>
      </c>
      <c r="C102" s="143">
        <v>0.13070000000000001</v>
      </c>
      <c r="D102" s="143">
        <v>0.1336</v>
      </c>
      <c r="E102" s="143">
        <v>0.1336</v>
      </c>
      <c r="F102" s="143">
        <v>0.1212</v>
      </c>
      <c r="G102" s="143">
        <v>0.1336</v>
      </c>
      <c r="H102" s="143">
        <v>0.1212</v>
      </c>
      <c r="I102" s="143">
        <v>0.1336</v>
      </c>
      <c r="J102" s="143">
        <v>0.1336</v>
      </c>
      <c r="K102" s="143">
        <v>0.13070000000000001</v>
      </c>
      <c r="L102" s="143">
        <v>0.13070000000000001</v>
      </c>
      <c r="M102" s="143">
        <v>0.13070000000000001</v>
      </c>
      <c r="N102" s="143">
        <v>0.13070000000000001</v>
      </c>
      <c r="O102" s="143">
        <v>0.13070000000000001</v>
      </c>
      <c r="P102" s="143">
        <v>0.13070000000000001</v>
      </c>
      <c r="Q102" s="143">
        <v>0.13070000000000001</v>
      </c>
      <c r="R102" s="143">
        <v>0.13070000000000001</v>
      </c>
      <c r="S102" s="143">
        <v>0.13070000000000001</v>
      </c>
      <c r="T102" s="143">
        <v>0.1336</v>
      </c>
      <c r="U102" s="143">
        <v>0.1212</v>
      </c>
      <c r="V102" s="143">
        <v>0.13070000000000001</v>
      </c>
      <c r="W102" s="143">
        <v>0.13070000000000001</v>
      </c>
      <c r="X102" s="143">
        <v>0.1336</v>
      </c>
    </row>
    <row r="103" spans="1:24" x14ac:dyDescent="0.5">
      <c r="A103" s="113" t="s">
        <v>226</v>
      </c>
      <c r="B103" s="113" t="s">
        <v>544</v>
      </c>
      <c r="C103" s="143">
        <v>0.13070000000000001</v>
      </c>
      <c r="D103" s="143">
        <v>0.1336</v>
      </c>
      <c r="E103" s="143">
        <v>0.1336</v>
      </c>
      <c r="F103" s="143">
        <v>0.1212</v>
      </c>
      <c r="G103" s="143">
        <v>0.1336</v>
      </c>
      <c r="H103" s="143">
        <v>0.1212</v>
      </c>
      <c r="I103" s="143">
        <v>0.1336</v>
      </c>
      <c r="J103" s="143">
        <v>0.1336</v>
      </c>
      <c r="K103" s="143">
        <v>0.13070000000000001</v>
      </c>
      <c r="L103" s="143">
        <v>0.13070000000000001</v>
      </c>
      <c r="M103" s="143">
        <v>0.13070000000000001</v>
      </c>
      <c r="N103" s="143">
        <v>0.13070000000000001</v>
      </c>
      <c r="O103" s="143">
        <v>0.13070000000000001</v>
      </c>
      <c r="P103" s="143">
        <v>0.13070000000000001</v>
      </c>
      <c r="Q103" s="143">
        <v>0.13070000000000001</v>
      </c>
      <c r="R103" s="143">
        <v>0.13070000000000001</v>
      </c>
      <c r="S103" s="143">
        <v>0.13070000000000001</v>
      </c>
      <c r="T103" s="143">
        <v>0.1336</v>
      </c>
      <c r="U103" s="143">
        <v>0.1212</v>
      </c>
      <c r="V103" s="143">
        <v>0.13070000000000001</v>
      </c>
      <c r="W103" s="143">
        <v>0.13070000000000001</v>
      </c>
      <c r="X103" s="143">
        <v>0.1336</v>
      </c>
    </row>
    <row r="104" spans="1:24" x14ac:dyDescent="0.5">
      <c r="A104" s="113" t="s">
        <v>227</v>
      </c>
      <c r="B104" s="113" t="s">
        <v>545</v>
      </c>
      <c r="C104" s="143">
        <v>0.15379999999999999</v>
      </c>
      <c r="D104" s="143">
        <v>0.1578</v>
      </c>
      <c r="E104" s="143">
        <v>0.1578</v>
      </c>
      <c r="F104" s="143">
        <v>0.14369999999999999</v>
      </c>
      <c r="G104" s="143">
        <v>0.1578</v>
      </c>
      <c r="H104" s="143">
        <v>0.14369999999999999</v>
      </c>
      <c r="I104" s="143">
        <v>0.1578</v>
      </c>
      <c r="J104" s="143">
        <v>0.1578</v>
      </c>
      <c r="K104" s="143">
        <v>0.15379999999999999</v>
      </c>
      <c r="L104" s="143">
        <v>0.15379999999999999</v>
      </c>
      <c r="M104" s="143">
        <v>0.15379999999999999</v>
      </c>
      <c r="N104" s="143">
        <v>0.15379999999999999</v>
      </c>
      <c r="O104" s="143">
        <v>0.15379999999999999</v>
      </c>
      <c r="P104" s="143">
        <v>0.15379999999999999</v>
      </c>
      <c r="Q104" s="143">
        <v>0.15379999999999999</v>
      </c>
      <c r="R104" s="143">
        <v>0.15379999999999999</v>
      </c>
      <c r="S104" s="143">
        <v>0.15379999999999999</v>
      </c>
      <c r="T104" s="143">
        <v>0.1578</v>
      </c>
      <c r="U104" s="143">
        <v>0.14369999999999999</v>
      </c>
      <c r="V104" s="143">
        <v>0.15379999999999999</v>
      </c>
      <c r="W104" s="143">
        <v>0.15379999999999999</v>
      </c>
      <c r="X104" s="143">
        <v>0.1578</v>
      </c>
    </row>
    <row r="105" spans="1:24" x14ac:dyDescent="0.5">
      <c r="A105" s="113" t="s">
        <v>228</v>
      </c>
      <c r="B105" s="113" t="s">
        <v>546</v>
      </c>
      <c r="C105" s="143">
        <v>0.15379999999999999</v>
      </c>
      <c r="D105" s="143">
        <v>0.1578</v>
      </c>
      <c r="E105" s="143">
        <v>0.1578</v>
      </c>
      <c r="F105" s="143">
        <v>0.14369999999999999</v>
      </c>
      <c r="G105" s="143">
        <v>0.1578</v>
      </c>
      <c r="H105" s="143">
        <v>0.14369999999999999</v>
      </c>
      <c r="I105" s="143">
        <v>0.1578</v>
      </c>
      <c r="J105" s="143">
        <v>0.1578</v>
      </c>
      <c r="K105" s="143">
        <v>0.15379999999999999</v>
      </c>
      <c r="L105" s="143">
        <v>0.15379999999999999</v>
      </c>
      <c r="M105" s="143">
        <v>0.15379999999999999</v>
      </c>
      <c r="N105" s="143">
        <v>0.15379999999999999</v>
      </c>
      <c r="O105" s="143">
        <v>0.15379999999999999</v>
      </c>
      <c r="P105" s="143">
        <v>0.15379999999999999</v>
      </c>
      <c r="Q105" s="143">
        <v>0.15379999999999999</v>
      </c>
      <c r="R105" s="143">
        <v>0.15379999999999999</v>
      </c>
      <c r="S105" s="143">
        <v>0.15379999999999999</v>
      </c>
      <c r="T105" s="143">
        <v>0.1578</v>
      </c>
      <c r="U105" s="143">
        <v>0.14369999999999999</v>
      </c>
      <c r="V105" s="143">
        <v>0.15379999999999999</v>
      </c>
      <c r="W105" s="143">
        <v>0.15379999999999999</v>
      </c>
      <c r="X105" s="143">
        <v>0.1578</v>
      </c>
    </row>
    <row r="106" spans="1:24" x14ac:dyDescent="0.5">
      <c r="A106" s="113" t="s">
        <v>229</v>
      </c>
      <c r="B106" s="113" t="s">
        <v>547</v>
      </c>
      <c r="C106" s="143">
        <v>0.15379999999999999</v>
      </c>
      <c r="D106" s="143">
        <v>0.1578</v>
      </c>
      <c r="E106" s="143">
        <v>0.1578</v>
      </c>
      <c r="F106" s="143">
        <v>0.14369999999999999</v>
      </c>
      <c r="G106" s="143">
        <v>0.1578</v>
      </c>
      <c r="H106" s="143">
        <v>0.14369999999999999</v>
      </c>
      <c r="I106" s="143">
        <v>0.1578</v>
      </c>
      <c r="J106" s="143">
        <v>0.1578</v>
      </c>
      <c r="K106" s="143">
        <v>0.15379999999999999</v>
      </c>
      <c r="L106" s="143">
        <v>0.15379999999999999</v>
      </c>
      <c r="M106" s="143">
        <v>0.15379999999999999</v>
      </c>
      <c r="N106" s="143">
        <v>0.15379999999999999</v>
      </c>
      <c r="O106" s="143">
        <v>0.15379999999999999</v>
      </c>
      <c r="P106" s="143">
        <v>0.15379999999999999</v>
      </c>
      <c r="Q106" s="143">
        <v>0.15379999999999999</v>
      </c>
      <c r="R106" s="143">
        <v>0.15379999999999999</v>
      </c>
      <c r="S106" s="143">
        <v>0.15379999999999999</v>
      </c>
      <c r="T106" s="143">
        <v>0.1578</v>
      </c>
      <c r="U106" s="143">
        <v>0.14369999999999999</v>
      </c>
      <c r="V106" s="143">
        <v>0.15379999999999999</v>
      </c>
      <c r="W106" s="143">
        <v>0.15379999999999999</v>
      </c>
      <c r="X106" s="143">
        <v>0.1578</v>
      </c>
    </row>
    <row r="107" spans="1:24" x14ac:dyDescent="0.5">
      <c r="A107" s="113" t="s">
        <v>230</v>
      </c>
      <c r="B107" s="113" t="s">
        <v>548</v>
      </c>
      <c r="C107" s="143">
        <v>0.13</v>
      </c>
      <c r="D107" s="143">
        <v>0.1328</v>
      </c>
      <c r="E107" s="143">
        <v>0.1328</v>
      </c>
      <c r="F107" s="143">
        <v>0.1197</v>
      </c>
      <c r="G107" s="143">
        <v>0.1328</v>
      </c>
      <c r="H107" s="143">
        <v>0.1197</v>
      </c>
      <c r="I107" s="143">
        <v>0.1328</v>
      </c>
      <c r="J107" s="143">
        <v>0.1328</v>
      </c>
      <c r="K107" s="143">
        <v>0.13</v>
      </c>
      <c r="L107" s="143">
        <v>0.13</v>
      </c>
      <c r="M107" s="143">
        <v>0.13</v>
      </c>
      <c r="N107" s="143">
        <v>0.13</v>
      </c>
      <c r="O107" s="143">
        <v>0.13</v>
      </c>
      <c r="P107" s="143">
        <v>0.13</v>
      </c>
      <c r="Q107" s="143">
        <v>0.13</v>
      </c>
      <c r="R107" s="143">
        <v>0.13</v>
      </c>
      <c r="S107" s="143">
        <v>0.13</v>
      </c>
      <c r="T107" s="143">
        <v>0.1328</v>
      </c>
      <c r="U107" s="143">
        <v>0.1197</v>
      </c>
      <c r="V107" s="143">
        <v>0.13</v>
      </c>
      <c r="W107" s="143">
        <v>0.13</v>
      </c>
      <c r="X107" s="143">
        <v>0.1328</v>
      </c>
    </row>
    <row r="108" spans="1:24" x14ac:dyDescent="0.5">
      <c r="A108" s="113" t="s">
        <v>231</v>
      </c>
      <c r="B108" s="113" t="s">
        <v>549</v>
      </c>
      <c r="C108" s="143">
        <v>0.13</v>
      </c>
      <c r="D108" s="143">
        <v>0.1328</v>
      </c>
      <c r="E108" s="143">
        <v>0.1328</v>
      </c>
      <c r="F108" s="143">
        <v>0.1197</v>
      </c>
      <c r="G108" s="143">
        <v>0.1328</v>
      </c>
      <c r="H108" s="143">
        <v>0.1197</v>
      </c>
      <c r="I108" s="143">
        <v>0.1328</v>
      </c>
      <c r="J108" s="143">
        <v>0.1328</v>
      </c>
      <c r="K108" s="143">
        <v>0.13</v>
      </c>
      <c r="L108" s="143">
        <v>0.13</v>
      </c>
      <c r="M108" s="143">
        <v>0.13</v>
      </c>
      <c r="N108" s="143">
        <v>0.13</v>
      </c>
      <c r="O108" s="143">
        <v>0.13</v>
      </c>
      <c r="P108" s="143">
        <v>0.13</v>
      </c>
      <c r="Q108" s="143">
        <v>0.13</v>
      </c>
      <c r="R108" s="143">
        <v>0.13</v>
      </c>
      <c r="S108" s="143">
        <v>0.13</v>
      </c>
      <c r="T108" s="143">
        <v>0.1328</v>
      </c>
      <c r="U108" s="143">
        <v>0.1197</v>
      </c>
      <c r="V108" s="143">
        <v>0.13</v>
      </c>
      <c r="W108" s="143">
        <v>0.13</v>
      </c>
      <c r="X108" s="143">
        <v>0.1328</v>
      </c>
    </row>
    <row r="109" spans="1:24" x14ac:dyDescent="0.5">
      <c r="A109" s="113" t="s">
        <v>232</v>
      </c>
      <c r="B109" s="113" t="s">
        <v>550</v>
      </c>
      <c r="C109" s="143">
        <v>0.13</v>
      </c>
      <c r="D109" s="143">
        <v>0.1328</v>
      </c>
      <c r="E109" s="143">
        <v>0.1328</v>
      </c>
      <c r="F109" s="143">
        <v>0.1197</v>
      </c>
      <c r="G109" s="143">
        <v>0.1328</v>
      </c>
      <c r="H109" s="143">
        <v>0.1197</v>
      </c>
      <c r="I109" s="143">
        <v>0.1328</v>
      </c>
      <c r="J109" s="143">
        <v>0.1328</v>
      </c>
      <c r="K109" s="143">
        <v>0.13</v>
      </c>
      <c r="L109" s="143">
        <v>0.13</v>
      </c>
      <c r="M109" s="143">
        <v>0.13</v>
      </c>
      <c r="N109" s="143">
        <v>0.13</v>
      </c>
      <c r="O109" s="143">
        <v>0.13</v>
      </c>
      <c r="P109" s="143">
        <v>0.13</v>
      </c>
      <c r="Q109" s="143">
        <v>0.13</v>
      </c>
      <c r="R109" s="143">
        <v>0.13</v>
      </c>
      <c r="S109" s="143">
        <v>0.13</v>
      </c>
      <c r="T109" s="143">
        <v>0.1328</v>
      </c>
      <c r="U109" s="143">
        <v>0.1197</v>
      </c>
      <c r="V109" s="143">
        <v>0.13</v>
      </c>
      <c r="W109" s="143">
        <v>0.13</v>
      </c>
      <c r="X109" s="143">
        <v>0.1328</v>
      </c>
    </row>
    <row r="110" spans="1:24" x14ac:dyDescent="0.5">
      <c r="A110" s="113" t="s">
        <v>233</v>
      </c>
      <c r="B110" s="113" t="s">
        <v>551</v>
      </c>
      <c r="C110" s="143">
        <v>0.19120000000000001</v>
      </c>
      <c r="D110" s="143">
        <v>0.19719999999999999</v>
      </c>
      <c r="E110" s="143">
        <v>0.19719999999999999</v>
      </c>
      <c r="F110" s="143">
        <v>0.1762</v>
      </c>
      <c r="G110" s="143">
        <v>0.19719999999999999</v>
      </c>
      <c r="H110" s="143">
        <v>0.1762</v>
      </c>
      <c r="I110" s="143">
        <v>0.19719999999999999</v>
      </c>
      <c r="J110" s="143">
        <v>0.19719999999999999</v>
      </c>
      <c r="K110" s="143">
        <v>0.19120000000000001</v>
      </c>
      <c r="L110" s="143">
        <v>0.19120000000000001</v>
      </c>
      <c r="M110" s="143">
        <v>0.19120000000000001</v>
      </c>
      <c r="N110" s="143">
        <v>0.19120000000000001</v>
      </c>
      <c r="O110" s="143">
        <v>0.19120000000000001</v>
      </c>
      <c r="P110" s="143">
        <v>0.19120000000000001</v>
      </c>
      <c r="Q110" s="143">
        <v>0.19120000000000001</v>
      </c>
      <c r="R110" s="143">
        <v>0.19120000000000001</v>
      </c>
      <c r="S110" s="143">
        <v>0.19120000000000001</v>
      </c>
      <c r="T110" s="143">
        <v>0.19719999999999999</v>
      </c>
      <c r="U110" s="143">
        <v>0.1762</v>
      </c>
      <c r="V110" s="143">
        <v>0.19120000000000001</v>
      </c>
      <c r="W110" s="143">
        <v>0.19120000000000001</v>
      </c>
      <c r="X110" s="143">
        <v>0.19719999999999999</v>
      </c>
    </row>
    <row r="111" spans="1:24" x14ac:dyDescent="0.5">
      <c r="A111" s="113" t="s">
        <v>234</v>
      </c>
      <c r="B111" s="113" t="s">
        <v>552</v>
      </c>
      <c r="C111" s="143">
        <v>0.19120000000000001</v>
      </c>
      <c r="D111" s="143">
        <v>0.19719999999999999</v>
      </c>
      <c r="E111" s="143">
        <v>0.19719999999999999</v>
      </c>
      <c r="F111" s="143">
        <v>0.1762</v>
      </c>
      <c r="G111" s="143">
        <v>0.19719999999999999</v>
      </c>
      <c r="H111" s="143">
        <v>0.1762</v>
      </c>
      <c r="I111" s="143">
        <v>0.19719999999999999</v>
      </c>
      <c r="J111" s="143">
        <v>0.19719999999999999</v>
      </c>
      <c r="K111" s="143">
        <v>0.19120000000000001</v>
      </c>
      <c r="L111" s="143">
        <v>0.19120000000000001</v>
      </c>
      <c r="M111" s="143">
        <v>0.19120000000000001</v>
      </c>
      <c r="N111" s="143">
        <v>0.19120000000000001</v>
      </c>
      <c r="O111" s="143">
        <v>0.19120000000000001</v>
      </c>
      <c r="P111" s="143">
        <v>0.19120000000000001</v>
      </c>
      <c r="Q111" s="143">
        <v>0.19120000000000001</v>
      </c>
      <c r="R111" s="143">
        <v>0.19120000000000001</v>
      </c>
      <c r="S111" s="143">
        <v>0.19120000000000001</v>
      </c>
      <c r="T111" s="143">
        <v>0.19719999999999999</v>
      </c>
      <c r="U111" s="143">
        <v>0.1762</v>
      </c>
      <c r="V111" s="143">
        <v>0.19120000000000001</v>
      </c>
      <c r="W111" s="143">
        <v>0.19120000000000001</v>
      </c>
      <c r="X111" s="143">
        <v>0.19719999999999999</v>
      </c>
    </row>
    <row r="112" spans="1:24" x14ac:dyDescent="0.5">
      <c r="A112" s="113" t="s">
        <v>235</v>
      </c>
      <c r="B112" s="113" t="s">
        <v>553</v>
      </c>
      <c r="C112" s="143">
        <v>0.19120000000000001</v>
      </c>
      <c r="D112" s="143">
        <v>0.19719999999999999</v>
      </c>
      <c r="E112" s="143">
        <v>0.19719999999999999</v>
      </c>
      <c r="F112" s="143">
        <v>0.1762</v>
      </c>
      <c r="G112" s="143">
        <v>0.19719999999999999</v>
      </c>
      <c r="H112" s="143">
        <v>0.1762</v>
      </c>
      <c r="I112" s="143">
        <v>0.19719999999999999</v>
      </c>
      <c r="J112" s="143">
        <v>0.19719999999999999</v>
      </c>
      <c r="K112" s="143">
        <v>0.19120000000000001</v>
      </c>
      <c r="L112" s="143">
        <v>0.19120000000000001</v>
      </c>
      <c r="M112" s="143">
        <v>0.19120000000000001</v>
      </c>
      <c r="N112" s="143">
        <v>0.19120000000000001</v>
      </c>
      <c r="O112" s="143">
        <v>0.19120000000000001</v>
      </c>
      <c r="P112" s="143">
        <v>0.19120000000000001</v>
      </c>
      <c r="Q112" s="143">
        <v>0.19120000000000001</v>
      </c>
      <c r="R112" s="143">
        <v>0.19120000000000001</v>
      </c>
      <c r="S112" s="143">
        <v>0.19120000000000001</v>
      </c>
      <c r="T112" s="143">
        <v>0.19719999999999999</v>
      </c>
      <c r="U112" s="143">
        <v>0.1762</v>
      </c>
      <c r="V112" s="143">
        <v>0.19120000000000001</v>
      </c>
      <c r="W112" s="143">
        <v>0.19120000000000001</v>
      </c>
      <c r="X112" s="143">
        <v>0.19719999999999999</v>
      </c>
    </row>
    <row r="113" spans="1:24" x14ac:dyDescent="0.5">
      <c r="A113" s="113" t="s">
        <v>236</v>
      </c>
      <c r="B113" s="113" t="s">
        <v>554</v>
      </c>
      <c r="C113" s="143">
        <v>0.19120000000000001</v>
      </c>
      <c r="D113" s="143">
        <v>0.19719999999999999</v>
      </c>
      <c r="E113" s="143">
        <v>0.19719999999999999</v>
      </c>
      <c r="F113" s="143">
        <v>0.1762</v>
      </c>
      <c r="G113" s="143">
        <v>0.19719999999999999</v>
      </c>
      <c r="H113" s="143">
        <v>0.1762</v>
      </c>
      <c r="I113" s="143">
        <v>0.19719999999999999</v>
      </c>
      <c r="J113" s="143">
        <v>0.19719999999999999</v>
      </c>
      <c r="K113" s="143">
        <v>0.19120000000000001</v>
      </c>
      <c r="L113" s="143">
        <v>0.19120000000000001</v>
      </c>
      <c r="M113" s="143">
        <v>0.19120000000000001</v>
      </c>
      <c r="N113" s="143">
        <v>0.19120000000000001</v>
      </c>
      <c r="O113" s="143">
        <v>0.19120000000000001</v>
      </c>
      <c r="P113" s="143">
        <v>0.19120000000000001</v>
      </c>
      <c r="Q113" s="143">
        <v>0.19120000000000001</v>
      </c>
      <c r="R113" s="143">
        <v>0.19120000000000001</v>
      </c>
      <c r="S113" s="143">
        <v>0.19120000000000001</v>
      </c>
      <c r="T113" s="143">
        <v>0.19719999999999999</v>
      </c>
      <c r="U113" s="143">
        <v>0.1762</v>
      </c>
      <c r="V113" s="143">
        <v>0.19120000000000001</v>
      </c>
      <c r="W113" s="143">
        <v>0.19120000000000001</v>
      </c>
      <c r="X113" s="143">
        <v>0.19719999999999999</v>
      </c>
    </row>
    <row r="114" spans="1:24" x14ac:dyDescent="0.5">
      <c r="A114" s="113" t="s">
        <v>237</v>
      </c>
      <c r="B114" s="113" t="s">
        <v>555</v>
      </c>
      <c r="C114" s="143">
        <v>0.19120000000000001</v>
      </c>
      <c r="D114" s="143">
        <v>0.19719999999999999</v>
      </c>
      <c r="E114" s="143">
        <v>0.19719999999999999</v>
      </c>
      <c r="F114" s="143">
        <v>0.1762</v>
      </c>
      <c r="G114" s="143">
        <v>0.19719999999999999</v>
      </c>
      <c r="H114" s="143">
        <v>0.1762</v>
      </c>
      <c r="I114" s="143">
        <v>0.19719999999999999</v>
      </c>
      <c r="J114" s="143">
        <v>0.19719999999999999</v>
      </c>
      <c r="K114" s="143">
        <v>0.19120000000000001</v>
      </c>
      <c r="L114" s="143">
        <v>0.19120000000000001</v>
      </c>
      <c r="M114" s="143">
        <v>0.19120000000000001</v>
      </c>
      <c r="N114" s="143">
        <v>0.19120000000000001</v>
      </c>
      <c r="O114" s="143">
        <v>0.19120000000000001</v>
      </c>
      <c r="P114" s="143">
        <v>0.19120000000000001</v>
      </c>
      <c r="Q114" s="143">
        <v>0.19120000000000001</v>
      </c>
      <c r="R114" s="143">
        <v>0.19120000000000001</v>
      </c>
      <c r="S114" s="143">
        <v>0.19120000000000001</v>
      </c>
      <c r="T114" s="143">
        <v>0.19719999999999999</v>
      </c>
      <c r="U114" s="143">
        <v>0.1762</v>
      </c>
      <c r="V114" s="143">
        <v>0.19120000000000001</v>
      </c>
      <c r="W114" s="143">
        <v>0.19120000000000001</v>
      </c>
      <c r="X114" s="143">
        <v>0.19719999999999999</v>
      </c>
    </row>
    <row r="115" spans="1:24" x14ac:dyDescent="0.5">
      <c r="A115" s="113" t="s">
        <v>238</v>
      </c>
      <c r="B115" s="113" t="s">
        <v>556</v>
      </c>
      <c r="C115" s="143">
        <v>0.19120000000000001</v>
      </c>
      <c r="D115" s="143">
        <v>0.19719999999999999</v>
      </c>
      <c r="E115" s="143">
        <v>0.19719999999999999</v>
      </c>
      <c r="F115" s="143">
        <v>0.1762</v>
      </c>
      <c r="G115" s="143">
        <v>0.19719999999999999</v>
      </c>
      <c r="H115" s="143">
        <v>0.1762</v>
      </c>
      <c r="I115" s="143">
        <v>0.19719999999999999</v>
      </c>
      <c r="J115" s="143">
        <v>0.19719999999999999</v>
      </c>
      <c r="K115" s="143">
        <v>0.19120000000000001</v>
      </c>
      <c r="L115" s="143">
        <v>0.19120000000000001</v>
      </c>
      <c r="M115" s="143">
        <v>0.19120000000000001</v>
      </c>
      <c r="N115" s="143">
        <v>0.19120000000000001</v>
      </c>
      <c r="O115" s="143">
        <v>0.19120000000000001</v>
      </c>
      <c r="P115" s="143">
        <v>0.19120000000000001</v>
      </c>
      <c r="Q115" s="143">
        <v>0.19120000000000001</v>
      </c>
      <c r="R115" s="143">
        <v>0.19120000000000001</v>
      </c>
      <c r="S115" s="143">
        <v>0.19120000000000001</v>
      </c>
      <c r="T115" s="143">
        <v>0.19719999999999999</v>
      </c>
      <c r="U115" s="143">
        <v>0.1762</v>
      </c>
      <c r="V115" s="143">
        <v>0.19120000000000001</v>
      </c>
      <c r="W115" s="143">
        <v>0.19120000000000001</v>
      </c>
      <c r="X115" s="143">
        <v>0.19719999999999999</v>
      </c>
    </row>
    <row r="116" spans="1:24" x14ac:dyDescent="0.5">
      <c r="A116" s="113" t="s">
        <v>239</v>
      </c>
      <c r="B116" s="113" t="s">
        <v>557</v>
      </c>
      <c r="C116" s="143">
        <v>0.19869999999999999</v>
      </c>
      <c r="D116" s="143">
        <v>0.2051</v>
      </c>
      <c r="E116" s="143">
        <v>0.2051</v>
      </c>
      <c r="F116" s="143">
        <v>0.1827</v>
      </c>
      <c r="G116" s="143">
        <v>0.2051</v>
      </c>
      <c r="H116" s="143">
        <v>0.1827</v>
      </c>
      <c r="I116" s="143">
        <v>0.2051</v>
      </c>
      <c r="J116" s="143">
        <v>0.2051</v>
      </c>
      <c r="K116" s="143">
        <v>0.19869999999999999</v>
      </c>
      <c r="L116" s="143">
        <v>0.19869999999999999</v>
      </c>
      <c r="M116" s="143">
        <v>0.19869999999999999</v>
      </c>
      <c r="N116" s="143">
        <v>0.19869999999999999</v>
      </c>
      <c r="O116" s="143">
        <v>0.19869999999999999</v>
      </c>
      <c r="P116" s="143">
        <v>0.19869999999999999</v>
      </c>
      <c r="Q116" s="143">
        <v>0.19869999999999999</v>
      </c>
      <c r="R116" s="143">
        <v>0.19869999999999999</v>
      </c>
      <c r="S116" s="143">
        <v>0.19869999999999999</v>
      </c>
      <c r="T116" s="143">
        <v>0.2051</v>
      </c>
      <c r="U116" s="143">
        <v>0.1827</v>
      </c>
      <c r="V116" s="143">
        <v>0.19869999999999999</v>
      </c>
      <c r="W116" s="143">
        <v>0.19869999999999999</v>
      </c>
      <c r="X116" s="143">
        <v>0.2051</v>
      </c>
    </row>
    <row r="117" spans="1:24" x14ac:dyDescent="0.5">
      <c r="A117" s="113" t="s">
        <v>240</v>
      </c>
      <c r="B117" s="113" t="s">
        <v>558</v>
      </c>
      <c r="C117" s="143">
        <v>0.19869999999999999</v>
      </c>
      <c r="D117" s="143">
        <v>0.2051</v>
      </c>
      <c r="E117" s="143">
        <v>0.2051</v>
      </c>
      <c r="F117" s="143">
        <v>0.1827</v>
      </c>
      <c r="G117" s="143">
        <v>0.2051</v>
      </c>
      <c r="H117" s="143">
        <v>0.1827</v>
      </c>
      <c r="I117" s="143">
        <v>0.2051</v>
      </c>
      <c r="J117" s="143">
        <v>0.2051</v>
      </c>
      <c r="K117" s="143">
        <v>0.19869999999999999</v>
      </c>
      <c r="L117" s="143">
        <v>0.19869999999999999</v>
      </c>
      <c r="M117" s="143">
        <v>0.19869999999999999</v>
      </c>
      <c r="N117" s="143">
        <v>0.19869999999999999</v>
      </c>
      <c r="O117" s="143">
        <v>0.19869999999999999</v>
      </c>
      <c r="P117" s="143">
        <v>0.19869999999999999</v>
      </c>
      <c r="Q117" s="143">
        <v>0.19869999999999999</v>
      </c>
      <c r="R117" s="143">
        <v>0.19869999999999999</v>
      </c>
      <c r="S117" s="143">
        <v>0.19869999999999999</v>
      </c>
      <c r="T117" s="143">
        <v>0.2051</v>
      </c>
      <c r="U117" s="143">
        <v>0.1827</v>
      </c>
      <c r="V117" s="143">
        <v>0.19869999999999999</v>
      </c>
      <c r="W117" s="143">
        <v>0.19869999999999999</v>
      </c>
      <c r="X117" s="143">
        <v>0.2051</v>
      </c>
    </row>
    <row r="118" spans="1:24" x14ac:dyDescent="0.5">
      <c r="A118" s="113" t="s">
        <v>241</v>
      </c>
      <c r="B118" s="113" t="s">
        <v>559</v>
      </c>
      <c r="C118" s="143">
        <v>0.19869999999999999</v>
      </c>
      <c r="D118" s="143">
        <v>0.2051</v>
      </c>
      <c r="E118" s="143">
        <v>0.2051</v>
      </c>
      <c r="F118" s="143">
        <v>0.1827</v>
      </c>
      <c r="G118" s="143">
        <v>0.2051</v>
      </c>
      <c r="H118" s="143">
        <v>0.1827</v>
      </c>
      <c r="I118" s="143">
        <v>0.2051</v>
      </c>
      <c r="J118" s="143">
        <v>0.2051</v>
      </c>
      <c r="K118" s="143">
        <v>0.19869999999999999</v>
      </c>
      <c r="L118" s="143">
        <v>0.19869999999999999</v>
      </c>
      <c r="M118" s="143">
        <v>0.19869999999999999</v>
      </c>
      <c r="N118" s="143">
        <v>0.19869999999999999</v>
      </c>
      <c r="O118" s="143">
        <v>0.19869999999999999</v>
      </c>
      <c r="P118" s="143">
        <v>0.19869999999999999</v>
      </c>
      <c r="Q118" s="143">
        <v>0.19869999999999999</v>
      </c>
      <c r="R118" s="143">
        <v>0.19869999999999999</v>
      </c>
      <c r="S118" s="143">
        <v>0.19869999999999999</v>
      </c>
      <c r="T118" s="143">
        <v>0.2051</v>
      </c>
      <c r="U118" s="143">
        <v>0.1827</v>
      </c>
      <c r="V118" s="143">
        <v>0.19869999999999999</v>
      </c>
      <c r="W118" s="143">
        <v>0.19869999999999999</v>
      </c>
      <c r="X118" s="143">
        <v>0.2051</v>
      </c>
    </row>
    <row r="119" spans="1:24" x14ac:dyDescent="0.5">
      <c r="A119" s="113" t="s">
        <v>242</v>
      </c>
      <c r="B119" s="113" t="s">
        <v>560</v>
      </c>
      <c r="C119" s="143">
        <v>0.17399999999999999</v>
      </c>
      <c r="D119" s="143">
        <v>0.1792</v>
      </c>
      <c r="E119" s="143">
        <v>0.1792</v>
      </c>
      <c r="F119" s="143">
        <v>0.1613</v>
      </c>
      <c r="G119" s="143">
        <v>0.1792</v>
      </c>
      <c r="H119" s="143">
        <v>0.1613</v>
      </c>
      <c r="I119" s="143">
        <v>0.1792</v>
      </c>
      <c r="J119" s="143">
        <v>0.1792</v>
      </c>
      <c r="K119" s="143">
        <v>0.17399999999999999</v>
      </c>
      <c r="L119" s="143">
        <v>0.17399999999999999</v>
      </c>
      <c r="M119" s="143">
        <v>0.17399999999999999</v>
      </c>
      <c r="N119" s="143">
        <v>0.17399999999999999</v>
      </c>
      <c r="O119" s="143">
        <v>0.17399999999999999</v>
      </c>
      <c r="P119" s="143">
        <v>0.17399999999999999</v>
      </c>
      <c r="Q119" s="143">
        <v>0.17399999999999999</v>
      </c>
      <c r="R119" s="143">
        <v>0.17399999999999999</v>
      </c>
      <c r="S119" s="143">
        <v>0.17399999999999999</v>
      </c>
      <c r="T119" s="143">
        <v>0.1792</v>
      </c>
      <c r="U119" s="143">
        <v>0.1613</v>
      </c>
      <c r="V119" s="143">
        <v>0.17399999999999999</v>
      </c>
      <c r="W119" s="143">
        <v>0.17399999999999999</v>
      </c>
      <c r="X119" s="143">
        <v>0.1792</v>
      </c>
    </row>
    <row r="120" spans="1:24" x14ac:dyDescent="0.5">
      <c r="A120" s="113" t="s">
        <v>243</v>
      </c>
      <c r="B120" s="113" t="s">
        <v>561</v>
      </c>
      <c r="C120" s="143">
        <v>0.17399999999999999</v>
      </c>
      <c r="D120" s="143">
        <v>0.1792</v>
      </c>
      <c r="E120" s="143">
        <v>0.1792</v>
      </c>
      <c r="F120" s="143">
        <v>0.1613</v>
      </c>
      <c r="G120" s="143">
        <v>0.1792</v>
      </c>
      <c r="H120" s="143">
        <v>0.1613</v>
      </c>
      <c r="I120" s="143">
        <v>0.1792</v>
      </c>
      <c r="J120" s="143">
        <v>0.1792</v>
      </c>
      <c r="K120" s="143">
        <v>0.17399999999999999</v>
      </c>
      <c r="L120" s="143">
        <v>0.17399999999999999</v>
      </c>
      <c r="M120" s="143">
        <v>0.17399999999999999</v>
      </c>
      <c r="N120" s="143">
        <v>0.17399999999999999</v>
      </c>
      <c r="O120" s="143">
        <v>0.17399999999999999</v>
      </c>
      <c r="P120" s="143">
        <v>0.17399999999999999</v>
      </c>
      <c r="Q120" s="143">
        <v>0.17399999999999999</v>
      </c>
      <c r="R120" s="143">
        <v>0.17399999999999999</v>
      </c>
      <c r="S120" s="143">
        <v>0.17399999999999999</v>
      </c>
      <c r="T120" s="143">
        <v>0.1792</v>
      </c>
      <c r="U120" s="143">
        <v>0.1613</v>
      </c>
      <c r="V120" s="143">
        <v>0.17399999999999999</v>
      </c>
      <c r="W120" s="143">
        <v>0.17399999999999999</v>
      </c>
      <c r="X120" s="143">
        <v>0.1792</v>
      </c>
    </row>
    <row r="121" spans="1:24" x14ac:dyDescent="0.5">
      <c r="A121" s="113" t="s">
        <v>244</v>
      </c>
      <c r="B121" s="113" t="s">
        <v>562</v>
      </c>
      <c r="C121" s="143">
        <v>0.17399999999999999</v>
      </c>
      <c r="D121" s="143">
        <v>0.1792</v>
      </c>
      <c r="E121" s="143">
        <v>0.1792</v>
      </c>
      <c r="F121" s="143">
        <v>0.1613</v>
      </c>
      <c r="G121" s="143">
        <v>0.1792</v>
      </c>
      <c r="H121" s="143">
        <v>0.1613</v>
      </c>
      <c r="I121" s="143">
        <v>0.1792</v>
      </c>
      <c r="J121" s="143">
        <v>0.1792</v>
      </c>
      <c r="K121" s="143">
        <v>0.17399999999999999</v>
      </c>
      <c r="L121" s="143">
        <v>0.17399999999999999</v>
      </c>
      <c r="M121" s="143">
        <v>0.17399999999999999</v>
      </c>
      <c r="N121" s="143">
        <v>0.17399999999999999</v>
      </c>
      <c r="O121" s="143">
        <v>0.17399999999999999</v>
      </c>
      <c r="P121" s="143">
        <v>0.17399999999999999</v>
      </c>
      <c r="Q121" s="143">
        <v>0.17399999999999999</v>
      </c>
      <c r="R121" s="143">
        <v>0.17399999999999999</v>
      </c>
      <c r="S121" s="143">
        <v>0.17399999999999999</v>
      </c>
      <c r="T121" s="143">
        <v>0.1792</v>
      </c>
      <c r="U121" s="143">
        <v>0.1613</v>
      </c>
      <c r="V121" s="143">
        <v>0.17399999999999999</v>
      </c>
      <c r="W121" s="143">
        <v>0.17399999999999999</v>
      </c>
      <c r="X121" s="143">
        <v>0.1792</v>
      </c>
    </row>
    <row r="122" spans="1:24" x14ac:dyDescent="0.5">
      <c r="A122" s="113" t="s">
        <v>245</v>
      </c>
      <c r="B122" s="113" t="s">
        <v>563</v>
      </c>
      <c r="C122" s="143">
        <v>0.13070000000000001</v>
      </c>
      <c r="D122" s="143">
        <v>0.1336</v>
      </c>
      <c r="E122" s="143">
        <v>0.1336</v>
      </c>
      <c r="F122" s="143">
        <v>0.1212</v>
      </c>
      <c r="G122" s="143">
        <v>0.1336</v>
      </c>
      <c r="H122" s="143">
        <v>0.1212</v>
      </c>
      <c r="I122" s="143">
        <v>0.1336</v>
      </c>
      <c r="J122" s="143">
        <v>0.1336</v>
      </c>
      <c r="K122" s="143">
        <v>0.13070000000000001</v>
      </c>
      <c r="L122" s="143">
        <v>0.13070000000000001</v>
      </c>
      <c r="M122" s="143">
        <v>0.13070000000000001</v>
      </c>
      <c r="N122" s="143">
        <v>0.13070000000000001</v>
      </c>
      <c r="O122" s="143">
        <v>0.13070000000000001</v>
      </c>
      <c r="P122" s="143">
        <v>0.13070000000000001</v>
      </c>
      <c r="Q122" s="143">
        <v>0.13070000000000001</v>
      </c>
      <c r="R122" s="143">
        <v>0.13070000000000001</v>
      </c>
      <c r="S122" s="143">
        <v>0.13070000000000001</v>
      </c>
      <c r="T122" s="143">
        <v>0.1336</v>
      </c>
      <c r="U122" s="143">
        <v>0.1212</v>
      </c>
      <c r="V122" s="143">
        <v>0.13070000000000001</v>
      </c>
      <c r="W122" s="143">
        <v>0.13070000000000001</v>
      </c>
      <c r="X122" s="143">
        <v>0.1336</v>
      </c>
    </row>
    <row r="123" spans="1:24" x14ac:dyDescent="0.5">
      <c r="A123" s="113" t="s">
        <v>246</v>
      </c>
      <c r="B123" s="113" t="s">
        <v>564</v>
      </c>
      <c r="C123" s="143">
        <v>0.13070000000000001</v>
      </c>
      <c r="D123" s="143">
        <v>0.1336</v>
      </c>
      <c r="E123" s="143">
        <v>0.1336</v>
      </c>
      <c r="F123" s="143">
        <v>0.1212</v>
      </c>
      <c r="G123" s="143">
        <v>0.1336</v>
      </c>
      <c r="H123" s="143">
        <v>0.1212</v>
      </c>
      <c r="I123" s="143">
        <v>0.1336</v>
      </c>
      <c r="J123" s="143">
        <v>0.1336</v>
      </c>
      <c r="K123" s="143">
        <v>0.13070000000000001</v>
      </c>
      <c r="L123" s="143">
        <v>0.13070000000000001</v>
      </c>
      <c r="M123" s="143">
        <v>0.13070000000000001</v>
      </c>
      <c r="N123" s="143">
        <v>0.13070000000000001</v>
      </c>
      <c r="O123" s="143">
        <v>0.13070000000000001</v>
      </c>
      <c r="P123" s="143">
        <v>0.13070000000000001</v>
      </c>
      <c r="Q123" s="143">
        <v>0.13070000000000001</v>
      </c>
      <c r="R123" s="143">
        <v>0.13070000000000001</v>
      </c>
      <c r="S123" s="143">
        <v>0.13070000000000001</v>
      </c>
      <c r="T123" s="143">
        <v>0.1336</v>
      </c>
      <c r="U123" s="143">
        <v>0.1212</v>
      </c>
      <c r="V123" s="143">
        <v>0.13070000000000001</v>
      </c>
      <c r="W123" s="143">
        <v>0.13070000000000001</v>
      </c>
      <c r="X123" s="143">
        <v>0.1336</v>
      </c>
    </row>
    <row r="124" spans="1:24" x14ac:dyDescent="0.5">
      <c r="A124" s="113" t="s">
        <v>247</v>
      </c>
      <c r="B124" s="113" t="s">
        <v>565</v>
      </c>
      <c r="C124" s="143">
        <v>0.13070000000000001</v>
      </c>
      <c r="D124" s="143">
        <v>0.1336</v>
      </c>
      <c r="E124" s="143">
        <v>0.1336</v>
      </c>
      <c r="F124" s="143">
        <v>0.1212</v>
      </c>
      <c r="G124" s="143">
        <v>0.1336</v>
      </c>
      <c r="H124" s="143">
        <v>0.1212</v>
      </c>
      <c r="I124" s="143">
        <v>0.1336</v>
      </c>
      <c r="J124" s="143">
        <v>0.1336</v>
      </c>
      <c r="K124" s="143">
        <v>0.13070000000000001</v>
      </c>
      <c r="L124" s="143">
        <v>0.13070000000000001</v>
      </c>
      <c r="M124" s="143">
        <v>0.13070000000000001</v>
      </c>
      <c r="N124" s="143">
        <v>0.13070000000000001</v>
      </c>
      <c r="O124" s="143">
        <v>0.13070000000000001</v>
      </c>
      <c r="P124" s="143">
        <v>0.13070000000000001</v>
      </c>
      <c r="Q124" s="143">
        <v>0.13070000000000001</v>
      </c>
      <c r="R124" s="143">
        <v>0.13070000000000001</v>
      </c>
      <c r="S124" s="143">
        <v>0.13070000000000001</v>
      </c>
      <c r="T124" s="143">
        <v>0.1336</v>
      </c>
      <c r="U124" s="143">
        <v>0.1212</v>
      </c>
      <c r="V124" s="143">
        <v>0.13070000000000001</v>
      </c>
      <c r="W124" s="143">
        <v>0.13070000000000001</v>
      </c>
      <c r="X124" s="143">
        <v>0.1336</v>
      </c>
    </row>
    <row r="125" spans="1:24" x14ac:dyDescent="0.5">
      <c r="A125" s="113" t="s">
        <v>248</v>
      </c>
      <c r="B125" s="113" t="s">
        <v>566</v>
      </c>
      <c r="C125" s="143">
        <v>0.1411</v>
      </c>
      <c r="D125" s="143">
        <v>0.14449999999999999</v>
      </c>
      <c r="E125" s="143">
        <v>0.14449999999999999</v>
      </c>
      <c r="F125" s="143">
        <v>0.13270000000000001</v>
      </c>
      <c r="G125" s="143">
        <v>0.14449999999999999</v>
      </c>
      <c r="H125" s="143">
        <v>0.13270000000000001</v>
      </c>
      <c r="I125" s="143">
        <v>0.14449999999999999</v>
      </c>
      <c r="J125" s="143">
        <v>0.14449999999999999</v>
      </c>
      <c r="K125" s="143">
        <v>0.1411</v>
      </c>
      <c r="L125" s="143">
        <v>0.1411</v>
      </c>
      <c r="M125" s="143">
        <v>0.1411</v>
      </c>
      <c r="N125" s="143">
        <v>0.1411</v>
      </c>
      <c r="O125" s="143">
        <v>0.1411</v>
      </c>
      <c r="P125" s="143">
        <v>0.1411</v>
      </c>
      <c r="Q125" s="143">
        <v>0.1411</v>
      </c>
      <c r="R125" s="143">
        <v>0.1411</v>
      </c>
      <c r="S125" s="143">
        <v>0.1411</v>
      </c>
      <c r="T125" s="143">
        <v>0.14449999999999999</v>
      </c>
      <c r="U125" s="143">
        <v>0.13270000000000001</v>
      </c>
      <c r="V125" s="143">
        <v>0.1411</v>
      </c>
      <c r="W125" s="143">
        <v>0.1411</v>
      </c>
      <c r="X125" s="143">
        <v>0.14449999999999999</v>
      </c>
    </row>
    <row r="126" spans="1:24" x14ac:dyDescent="0.5">
      <c r="A126" s="113" t="s">
        <v>249</v>
      </c>
      <c r="B126" s="113" t="s">
        <v>567</v>
      </c>
      <c r="C126" s="143">
        <v>0.1411</v>
      </c>
      <c r="D126" s="143">
        <v>0.14449999999999999</v>
      </c>
      <c r="E126" s="143">
        <v>0.14449999999999999</v>
      </c>
      <c r="F126" s="143">
        <v>0.13270000000000001</v>
      </c>
      <c r="G126" s="143">
        <v>0.14449999999999999</v>
      </c>
      <c r="H126" s="143">
        <v>0.13270000000000001</v>
      </c>
      <c r="I126" s="143">
        <v>0.14449999999999999</v>
      </c>
      <c r="J126" s="143">
        <v>0.14449999999999999</v>
      </c>
      <c r="K126" s="143">
        <v>0.1411</v>
      </c>
      <c r="L126" s="143">
        <v>0.1411</v>
      </c>
      <c r="M126" s="143">
        <v>0.1411</v>
      </c>
      <c r="N126" s="143">
        <v>0.1411</v>
      </c>
      <c r="O126" s="143">
        <v>0.1411</v>
      </c>
      <c r="P126" s="143">
        <v>0.1411</v>
      </c>
      <c r="Q126" s="143">
        <v>0.1411</v>
      </c>
      <c r="R126" s="143">
        <v>0.1411</v>
      </c>
      <c r="S126" s="143">
        <v>0.1411</v>
      </c>
      <c r="T126" s="143">
        <v>0.14449999999999999</v>
      </c>
      <c r="U126" s="143">
        <v>0.13270000000000001</v>
      </c>
      <c r="V126" s="143">
        <v>0.1411</v>
      </c>
      <c r="W126" s="143">
        <v>0.1411</v>
      </c>
      <c r="X126" s="143">
        <v>0.14449999999999999</v>
      </c>
    </row>
    <row r="127" spans="1:24" x14ac:dyDescent="0.5">
      <c r="A127" s="113" t="s">
        <v>250</v>
      </c>
      <c r="B127" s="113" t="s">
        <v>568</v>
      </c>
      <c r="C127" s="143">
        <v>0.1411</v>
      </c>
      <c r="D127" s="143">
        <v>0.14449999999999999</v>
      </c>
      <c r="E127" s="143">
        <v>0.14449999999999999</v>
      </c>
      <c r="F127" s="143">
        <v>0.13270000000000001</v>
      </c>
      <c r="G127" s="143">
        <v>0.14449999999999999</v>
      </c>
      <c r="H127" s="143">
        <v>0.13270000000000001</v>
      </c>
      <c r="I127" s="143">
        <v>0.14449999999999999</v>
      </c>
      <c r="J127" s="143">
        <v>0.14449999999999999</v>
      </c>
      <c r="K127" s="143">
        <v>0.1411</v>
      </c>
      <c r="L127" s="143">
        <v>0.1411</v>
      </c>
      <c r="M127" s="143">
        <v>0.1411</v>
      </c>
      <c r="N127" s="143">
        <v>0.1411</v>
      </c>
      <c r="O127" s="143">
        <v>0.1411</v>
      </c>
      <c r="P127" s="143">
        <v>0.1411</v>
      </c>
      <c r="Q127" s="143">
        <v>0.1411</v>
      </c>
      <c r="R127" s="143">
        <v>0.1411</v>
      </c>
      <c r="S127" s="143">
        <v>0.1411</v>
      </c>
      <c r="T127" s="143">
        <v>0.14449999999999999</v>
      </c>
      <c r="U127" s="143">
        <v>0.13270000000000001</v>
      </c>
      <c r="V127" s="143">
        <v>0.1411</v>
      </c>
      <c r="W127" s="143">
        <v>0.1411</v>
      </c>
      <c r="X127" s="143">
        <v>0.14449999999999999</v>
      </c>
    </row>
    <row r="128" spans="1:24" x14ac:dyDescent="0.5">
      <c r="A128" s="113" t="s">
        <v>251</v>
      </c>
      <c r="B128" s="113" t="s">
        <v>569</v>
      </c>
      <c r="C128" s="143">
        <v>0.13070000000000001</v>
      </c>
      <c r="D128" s="143">
        <v>0.1336</v>
      </c>
      <c r="E128" s="143">
        <v>0.1336</v>
      </c>
      <c r="F128" s="143">
        <v>0.1212</v>
      </c>
      <c r="G128" s="143">
        <v>0.1336</v>
      </c>
      <c r="H128" s="143">
        <v>0.1212</v>
      </c>
      <c r="I128" s="143">
        <v>0.1336</v>
      </c>
      <c r="J128" s="143">
        <v>0.1336</v>
      </c>
      <c r="K128" s="143">
        <v>0.13070000000000001</v>
      </c>
      <c r="L128" s="143">
        <v>0.13070000000000001</v>
      </c>
      <c r="M128" s="143">
        <v>0.13070000000000001</v>
      </c>
      <c r="N128" s="143">
        <v>0.13070000000000001</v>
      </c>
      <c r="O128" s="143">
        <v>0.13070000000000001</v>
      </c>
      <c r="P128" s="143">
        <v>0.13070000000000001</v>
      </c>
      <c r="Q128" s="143">
        <v>0.13070000000000001</v>
      </c>
      <c r="R128" s="143">
        <v>0.13070000000000001</v>
      </c>
      <c r="S128" s="143">
        <v>0.13070000000000001</v>
      </c>
      <c r="T128" s="143">
        <v>0.1336</v>
      </c>
      <c r="U128" s="143">
        <v>0.1212</v>
      </c>
      <c r="V128" s="143">
        <v>0.13070000000000001</v>
      </c>
      <c r="W128" s="143">
        <v>0.13070000000000001</v>
      </c>
      <c r="X128" s="143">
        <v>0.1336</v>
      </c>
    </row>
    <row r="129" spans="1:24" x14ac:dyDescent="0.5">
      <c r="A129" s="113" t="s">
        <v>252</v>
      </c>
      <c r="B129" s="113" t="s">
        <v>570</v>
      </c>
      <c r="C129" s="143">
        <v>0.13070000000000001</v>
      </c>
      <c r="D129" s="143">
        <v>0.1336</v>
      </c>
      <c r="E129" s="143">
        <v>0.1336</v>
      </c>
      <c r="F129" s="143">
        <v>0.1212</v>
      </c>
      <c r="G129" s="143">
        <v>0.1336</v>
      </c>
      <c r="H129" s="143">
        <v>0.1212</v>
      </c>
      <c r="I129" s="143">
        <v>0.1336</v>
      </c>
      <c r="J129" s="143">
        <v>0.1336</v>
      </c>
      <c r="K129" s="143">
        <v>0.13070000000000001</v>
      </c>
      <c r="L129" s="143">
        <v>0.13070000000000001</v>
      </c>
      <c r="M129" s="143">
        <v>0.13070000000000001</v>
      </c>
      <c r="N129" s="143">
        <v>0.13070000000000001</v>
      </c>
      <c r="O129" s="143">
        <v>0.13070000000000001</v>
      </c>
      <c r="P129" s="143">
        <v>0.13070000000000001</v>
      </c>
      <c r="Q129" s="143">
        <v>0.13070000000000001</v>
      </c>
      <c r="R129" s="143">
        <v>0.13070000000000001</v>
      </c>
      <c r="S129" s="143">
        <v>0.13070000000000001</v>
      </c>
      <c r="T129" s="143">
        <v>0.1336</v>
      </c>
      <c r="U129" s="143">
        <v>0.1212</v>
      </c>
      <c r="V129" s="143">
        <v>0.13070000000000001</v>
      </c>
      <c r="W129" s="143">
        <v>0.13070000000000001</v>
      </c>
      <c r="X129" s="143">
        <v>0.1336</v>
      </c>
    </row>
    <row r="130" spans="1:24" x14ac:dyDescent="0.5">
      <c r="A130" s="113" t="s">
        <v>253</v>
      </c>
      <c r="B130" s="113" t="s">
        <v>571</v>
      </c>
      <c r="C130" s="143">
        <v>0.13070000000000001</v>
      </c>
      <c r="D130" s="143">
        <v>0.1336</v>
      </c>
      <c r="E130" s="143">
        <v>0.1336</v>
      </c>
      <c r="F130" s="143">
        <v>0.1212</v>
      </c>
      <c r="G130" s="143">
        <v>0.1336</v>
      </c>
      <c r="H130" s="143">
        <v>0.1212</v>
      </c>
      <c r="I130" s="143">
        <v>0.1336</v>
      </c>
      <c r="J130" s="143">
        <v>0.1336</v>
      </c>
      <c r="K130" s="143">
        <v>0.13070000000000001</v>
      </c>
      <c r="L130" s="143">
        <v>0.13070000000000001</v>
      </c>
      <c r="M130" s="143">
        <v>0.13070000000000001</v>
      </c>
      <c r="N130" s="143">
        <v>0.13070000000000001</v>
      </c>
      <c r="O130" s="143">
        <v>0.13070000000000001</v>
      </c>
      <c r="P130" s="143">
        <v>0.13070000000000001</v>
      </c>
      <c r="Q130" s="143">
        <v>0.13070000000000001</v>
      </c>
      <c r="R130" s="143">
        <v>0.13070000000000001</v>
      </c>
      <c r="S130" s="143">
        <v>0.13070000000000001</v>
      </c>
      <c r="T130" s="143">
        <v>0.1336</v>
      </c>
      <c r="U130" s="143">
        <v>0.1212</v>
      </c>
      <c r="V130" s="143">
        <v>0.13070000000000001</v>
      </c>
      <c r="W130" s="143">
        <v>0.13070000000000001</v>
      </c>
      <c r="X130" s="143">
        <v>0.1336</v>
      </c>
    </row>
    <row r="131" spans="1:24" x14ac:dyDescent="0.5">
      <c r="A131" s="113" t="s">
        <v>254</v>
      </c>
      <c r="B131" s="113" t="s">
        <v>572</v>
      </c>
      <c r="C131" s="143">
        <v>0.1411</v>
      </c>
      <c r="D131" s="143">
        <v>0.14449999999999999</v>
      </c>
      <c r="E131" s="143">
        <v>0.14449999999999999</v>
      </c>
      <c r="F131" s="143">
        <v>0.13270000000000001</v>
      </c>
      <c r="G131" s="143">
        <v>0.14449999999999999</v>
      </c>
      <c r="H131" s="143">
        <v>0.13270000000000001</v>
      </c>
      <c r="I131" s="143">
        <v>0.14449999999999999</v>
      </c>
      <c r="J131" s="143">
        <v>0.14449999999999999</v>
      </c>
      <c r="K131" s="143">
        <v>0.1411</v>
      </c>
      <c r="L131" s="143">
        <v>0.1411</v>
      </c>
      <c r="M131" s="143">
        <v>0.1411</v>
      </c>
      <c r="N131" s="143">
        <v>0.1411</v>
      </c>
      <c r="O131" s="143">
        <v>0.1411</v>
      </c>
      <c r="P131" s="143">
        <v>0.1411</v>
      </c>
      <c r="Q131" s="143">
        <v>0.1411</v>
      </c>
      <c r="R131" s="143">
        <v>0.1411</v>
      </c>
      <c r="S131" s="143">
        <v>0.1411</v>
      </c>
      <c r="T131" s="143">
        <v>0.14449999999999999</v>
      </c>
      <c r="U131" s="143">
        <v>0.13270000000000001</v>
      </c>
      <c r="V131" s="143">
        <v>0.1411</v>
      </c>
      <c r="W131" s="143">
        <v>0.1411</v>
      </c>
      <c r="X131" s="143">
        <v>0.14449999999999999</v>
      </c>
    </row>
    <row r="132" spans="1:24" x14ac:dyDescent="0.5">
      <c r="A132" s="113" t="s">
        <v>255</v>
      </c>
      <c r="B132" s="113" t="s">
        <v>573</v>
      </c>
      <c r="C132" s="143">
        <v>0.1411</v>
      </c>
      <c r="D132" s="143">
        <v>0.14449999999999999</v>
      </c>
      <c r="E132" s="143">
        <v>0.14449999999999999</v>
      </c>
      <c r="F132" s="143">
        <v>0.13270000000000001</v>
      </c>
      <c r="G132" s="143">
        <v>0.14449999999999999</v>
      </c>
      <c r="H132" s="143">
        <v>0.13270000000000001</v>
      </c>
      <c r="I132" s="143">
        <v>0.14449999999999999</v>
      </c>
      <c r="J132" s="143">
        <v>0.14449999999999999</v>
      </c>
      <c r="K132" s="143">
        <v>0.1411</v>
      </c>
      <c r="L132" s="143">
        <v>0.1411</v>
      </c>
      <c r="M132" s="143">
        <v>0.1411</v>
      </c>
      <c r="N132" s="143">
        <v>0.1411</v>
      </c>
      <c r="O132" s="143">
        <v>0.1411</v>
      </c>
      <c r="P132" s="143">
        <v>0.1411</v>
      </c>
      <c r="Q132" s="143">
        <v>0.1411</v>
      </c>
      <c r="R132" s="143">
        <v>0.1411</v>
      </c>
      <c r="S132" s="143">
        <v>0.1411</v>
      </c>
      <c r="T132" s="143">
        <v>0.14449999999999999</v>
      </c>
      <c r="U132" s="143">
        <v>0.13270000000000001</v>
      </c>
      <c r="V132" s="143">
        <v>0.1411</v>
      </c>
      <c r="W132" s="143">
        <v>0.1411</v>
      </c>
      <c r="X132" s="143">
        <v>0.14449999999999999</v>
      </c>
    </row>
    <row r="133" spans="1:24" x14ac:dyDescent="0.5">
      <c r="A133" s="113" t="s">
        <v>256</v>
      </c>
      <c r="B133" s="113" t="s">
        <v>574</v>
      </c>
      <c r="C133" s="143">
        <v>0.1411</v>
      </c>
      <c r="D133" s="143">
        <v>0.14449999999999999</v>
      </c>
      <c r="E133" s="143">
        <v>0.14449999999999999</v>
      </c>
      <c r="F133" s="143">
        <v>0.13270000000000001</v>
      </c>
      <c r="G133" s="143">
        <v>0.14449999999999999</v>
      </c>
      <c r="H133" s="143">
        <v>0.13270000000000001</v>
      </c>
      <c r="I133" s="143">
        <v>0.14449999999999999</v>
      </c>
      <c r="J133" s="143">
        <v>0.14449999999999999</v>
      </c>
      <c r="K133" s="143">
        <v>0.1411</v>
      </c>
      <c r="L133" s="143">
        <v>0.1411</v>
      </c>
      <c r="M133" s="143">
        <v>0.1411</v>
      </c>
      <c r="N133" s="143">
        <v>0.1411</v>
      </c>
      <c r="O133" s="143">
        <v>0.1411</v>
      </c>
      <c r="P133" s="143">
        <v>0.1411</v>
      </c>
      <c r="Q133" s="143">
        <v>0.1411</v>
      </c>
      <c r="R133" s="143">
        <v>0.1411</v>
      </c>
      <c r="S133" s="143">
        <v>0.1411</v>
      </c>
      <c r="T133" s="143">
        <v>0.14449999999999999</v>
      </c>
      <c r="U133" s="143">
        <v>0.13270000000000001</v>
      </c>
      <c r="V133" s="143">
        <v>0.1411</v>
      </c>
      <c r="W133" s="143">
        <v>0.1411</v>
      </c>
      <c r="X133" s="143">
        <v>0.14449999999999999</v>
      </c>
    </row>
    <row r="134" spans="1:24" x14ac:dyDescent="0.5">
      <c r="A134" s="113" t="s">
        <v>257</v>
      </c>
      <c r="B134" s="113" t="s">
        <v>575</v>
      </c>
      <c r="C134" s="143">
        <v>0.16450000000000001</v>
      </c>
      <c r="D134" s="143">
        <v>0.1691</v>
      </c>
      <c r="E134" s="143">
        <v>0.1691</v>
      </c>
      <c r="F134" s="143">
        <v>0.153</v>
      </c>
      <c r="G134" s="143">
        <v>0.1691</v>
      </c>
      <c r="H134" s="143">
        <v>0.153</v>
      </c>
      <c r="I134" s="143">
        <v>0.1691</v>
      </c>
      <c r="J134" s="143">
        <v>0.1691</v>
      </c>
      <c r="K134" s="143">
        <v>0.16450000000000001</v>
      </c>
      <c r="L134" s="143">
        <v>0.16450000000000001</v>
      </c>
      <c r="M134" s="143">
        <v>0.16450000000000001</v>
      </c>
      <c r="N134" s="143">
        <v>0.16450000000000001</v>
      </c>
      <c r="O134" s="143">
        <v>0.16450000000000001</v>
      </c>
      <c r="P134" s="143">
        <v>0.16450000000000001</v>
      </c>
      <c r="Q134" s="143">
        <v>0.16450000000000001</v>
      </c>
      <c r="R134" s="143">
        <v>0.16450000000000001</v>
      </c>
      <c r="S134" s="143">
        <v>0.16450000000000001</v>
      </c>
      <c r="T134" s="143">
        <v>0.1691</v>
      </c>
      <c r="U134" s="143">
        <v>0.153</v>
      </c>
      <c r="V134" s="143">
        <v>0.16450000000000001</v>
      </c>
      <c r="W134" s="143">
        <v>0.16450000000000001</v>
      </c>
      <c r="X134" s="143">
        <v>0.1691</v>
      </c>
    </row>
    <row r="135" spans="1:24" x14ac:dyDescent="0.5">
      <c r="A135" s="113" t="s">
        <v>258</v>
      </c>
      <c r="B135" s="113" t="s">
        <v>576</v>
      </c>
      <c r="C135" s="143">
        <v>0.16450000000000001</v>
      </c>
      <c r="D135" s="143">
        <v>0.1691</v>
      </c>
      <c r="E135" s="143">
        <v>0.1691</v>
      </c>
      <c r="F135" s="143">
        <v>0.153</v>
      </c>
      <c r="G135" s="143">
        <v>0.1691</v>
      </c>
      <c r="H135" s="143">
        <v>0.153</v>
      </c>
      <c r="I135" s="143">
        <v>0.1691</v>
      </c>
      <c r="J135" s="143">
        <v>0.1691</v>
      </c>
      <c r="K135" s="143">
        <v>0.16450000000000001</v>
      </c>
      <c r="L135" s="143">
        <v>0.16450000000000001</v>
      </c>
      <c r="M135" s="143">
        <v>0.16450000000000001</v>
      </c>
      <c r="N135" s="143">
        <v>0.16450000000000001</v>
      </c>
      <c r="O135" s="143">
        <v>0.16450000000000001</v>
      </c>
      <c r="P135" s="143">
        <v>0.16450000000000001</v>
      </c>
      <c r="Q135" s="143">
        <v>0.16450000000000001</v>
      </c>
      <c r="R135" s="143">
        <v>0.16450000000000001</v>
      </c>
      <c r="S135" s="143">
        <v>0.16450000000000001</v>
      </c>
      <c r="T135" s="143">
        <v>0.1691</v>
      </c>
      <c r="U135" s="143">
        <v>0.153</v>
      </c>
      <c r="V135" s="143">
        <v>0.16450000000000001</v>
      </c>
      <c r="W135" s="143">
        <v>0.16450000000000001</v>
      </c>
      <c r="X135" s="143">
        <v>0.1691</v>
      </c>
    </row>
    <row r="136" spans="1:24" x14ac:dyDescent="0.5">
      <c r="A136" s="113" t="s">
        <v>259</v>
      </c>
      <c r="B136" s="113" t="s">
        <v>577</v>
      </c>
      <c r="C136" s="143">
        <v>0.16450000000000001</v>
      </c>
      <c r="D136" s="143">
        <v>0.1691</v>
      </c>
      <c r="E136" s="143">
        <v>0.1691</v>
      </c>
      <c r="F136" s="143">
        <v>0.153</v>
      </c>
      <c r="G136" s="143">
        <v>0.1691</v>
      </c>
      <c r="H136" s="143">
        <v>0.153</v>
      </c>
      <c r="I136" s="143">
        <v>0.1691</v>
      </c>
      <c r="J136" s="143">
        <v>0.1691</v>
      </c>
      <c r="K136" s="143">
        <v>0.16450000000000001</v>
      </c>
      <c r="L136" s="143">
        <v>0.16450000000000001</v>
      </c>
      <c r="M136" s="143">
        <v>0.16450000000000001</v>
      </c>
      <c r="N136" s="143">
        <v>0.16450000000000001</v>
      </c>
      <c r="O136" s="143">
        <v>0.16450000000000001</v>
      </c>
      <c r="P136" s="143">
        <v>0.16450000000000001</v>
      </c>
      <c r="Q136" s="143">
        <v>0.16450000000000001</v>
      </c>
      <c r="R136" s="143">
        <v>0.16450000000000001</v>
      </c>
      <c r="S136" s="143">
        <v>0.16450000000000001</v>
      </c>
      <c r="T136" s="143">
        <v>0.1691</v>
      </c>
      <c r="U136" s="143">
        <v>0.153</v>
      </c>
      <c r="V136" s="143">
        <v>0.16450000000000001</v>
      </c>
      <c r="W136" s="143">
        <v>0.16450000000000001</v>
      </c>
      <c r="X136" s="143">
        <v>0.1691</v>
      </c>
    </row>
    <row r="137" spans="1:24" x14ac:dyDescent="0.5">
      <c r="A137" s="113" t="s">
        <v>260</v>
      </c>
      <c r="B137" s="113" t="s">
        <v>578</v>
      </c>
      <c r="C137" s="143">
        <v>0.17979999999999999</v>
      </c>
      <c r="D137" s="143">
        <v>0.18529999999999999</v>
      </c>
      <c r="E137" s="143">
        <v>0.18529999999999999</v>
      </c>
      <c r="F137" s="143">
        <v>0.16639999999999999</v>
      </c>
      <c r="G137" s="143">
        <v>0.18529999999999999</v>
      </c>
      <c r="H137" s="143">
        <v>0.16639999999999999</v>
      </c>
      <c r="I137" s="143">
        <v>0.18529999999999999</v>
      </c>
      <c r="J137" s="143">
        <v>0.18529999999999999</v>
      </c>
      <c r="K137" s="143">
        <v>0.17979999999999999</v>
      </c>
      <c r="L137" s="143">
        <v>0.17979999999999999</v>
      </c>
      <c r="M137" s="143">
        <v>0.17979999999999999</v>
      </c>
      <c r="N137" s="143">
        <v>0.17979999999999999</v>
      </c>
      <c r="O137" s="143">
        <v>0.17979999999999999</v>
      </c>
      <c r="P137" s="143">
        <v>0.17979999999999999</v>
      </c>
      <c r="Q137" s="143">
        <v>0.17979999999999999</v>
      </c>
      <c r="R137" s="143">
        <v>0.17979999999999999</v>
      </c>
      <c r="S137" s="143">
        <v>0.17979999999999999</v>
      </c>
      <c r="T137" s="143">
        <v>0.18529999999999999</v>
      </c>
      <c r="U137" s="143">
        <v>0.16639999999999999</v>
      </c>
      <c r="V137" s="143">
        <v>0.17979999999999999</v>
      </c>
      <c r="W137" s="143">
        <v>0.17979999999999999</v>
      </c>
      <c r="X137" s="143">
        <v>0.18529999999999999</v>
      </c>
    </row>
    <row r="138" spans="1:24" x14ac:dyDescent="0.5">
      <c r="A138" s="113" t="s">
        <v>261</v>
      </c>
      <c r="B138" s="113" t="s">
        <v>579</v>
      </c>
      <c r="C138" s="143">
        <v>0.17979999999999999</v>
      </c>
      <c r="D138" s="143">
        <v>0.18529999999999999</v>
      </c>
      <c r="E138" s="143">
        <v>0.18529999999999999</v>
      </c>
      <c r="F138" s="143">
        <v>0.16639999999999999</v>
      </c>
      <c r="G138" s="143">
        <v>0.18529999999999999</v>
      </c>
      <c r="H138" s="143">
        <v>0.16639999999999999</v>
      </c>
      <c r="I138" s="143">
        <v>0.18529999999999999</v>
      </c>
      <c r="J138" s="143">
        <v>0.18529999999999999</v>
      </c>
      <c r="K138" s="143">
        <v>0.17979999999999999</v>
      </c>
      <c r="L138" s="143">
        <v>0.17979999999999999</v>
      </c>
      <c r="M138" s="143">
        <v>0.17979999999999999</v>
      </c>
      <c r="N138" s="143">
        <v>0.17979999999999999</v>
      </c>
      <c r="O138" s="143">
        <v>0.17979999999999999</v>
      </c>
      <c r="P138" s="143">
        <v>0.17979999999999999</v>
      </c>
      <c r="Q138" s="143">
        <v>0.17979999999999999</v>
      </c>
      <c r="R138" s="143">
        <v>0.17979999999999999</v>
      </c>
      <c r="S138" s="143">
        <v>0.17979999999999999</v>
      </c>
      <c r="T138" s="143">
        <v>0.18529999999999999</v>
      </c>
      <c r="U138" s="143">
        <v>0.16639999999999999</v>
      </c>
      <c r="V138" s="143">
        <v>0.17979999999999999</v>
      </c>
      <c r="W138" s="143">
        <v>0.17979999999999999</v>
      </c>
      <c r="X138" s="143">
        <v>0.18529999999999999</v>
      </c>
    </row>
    <row r="139" spans="1:24" x14ac:dyDescent="0.5">
      <c r="A139" s="113" t="s">
        <v>262</v>
      </c>
      <c r="B139" s="113" t="s">
        <v>580</v>
      </c>
      <c r="C139" s="143">
        <v>0.17979999999999999</v>
      </c>
      <c r="D139" s="143">
        <v>0.18529999999999999</v>
      </c>
      <c r="E139" s="143">
        <v>0.18529999999999999</v>
      </c>
      <c r="F139" s="143">
        <v>0.16639999999999999</v>
      </c>
      <c r="G139" s="143">
        <v>0.18529999999999999</v>
      </c>
      <c r="H139" s="143">
        <v>0.16639999999999999</v>
      </c>
      <c r="I139" s="143">
        <v>0.18529999999999999</v>
      </c>
      <c r="J139" s="143">
        <v>0.18529999999999999</v>
      </c>
      <c r="K139" s="143">
        <v>0.17979999999999999</v>
      </c>
      <c r="L139" s="143">
        <v>0.17979999999999999</v>
      </c>
      <c r="M139" s="143">
        <v>0.17979999999999999</v>
      </c>
      <c r="N139" s="143">
        <v>0.17979999999999999</v>
      </c>
      <c r="O139" s="143">
        <v>0.17979999999999999</v>
      </c>
      <c r="P139" s="143">
        <v>0.17979999999999999</v>
      </c>
      <c r="Q139" s="143">
        <v>0.17979999999999999</v>
      </c>
      <c r="R139" s="143">
        <v>0.17979999999999999</v>
      </c>
      <c r="S139" s="143">
        <v>0.17979999999999999</v>
      </c>
      <c r="T139" s="143">
        <v>0.18529999999999999</v>
      </c>
      <c r="U139" s="143">
        <v>0.16639999999999999</v>
      </c>
      <c r="V139" s="143">
        <v>0.17979999999999999</v>
      </c>
      <c r="W139" s="143">
        <v>0.17979999999999999</v>
      </c>
      <c r="X139" s="143">
        <v>0.18529999999999999</v>
      </c>
    </row>
    <row r="140" spans="1:24" x14ac:dyDescent="0.5">
      <c r="A140" s="113" t="s">
        <v>334</v>
      </c>
      <c r="B140" s="113" t="s">
        <v>581</v>
      </c>
      <c r="C140" s="143">
        <v>0.2122</v>
      </c>
      <c r="D140" s="143">
        <v>0.21929999999999999</v>
      </c>
      <c r="E140" s="143">
        <v>0.21929999999999999</v>
      </c>
      <c r="F140" s="143">
        <v>0.19450000000000001</v>
      </c>
      <c r="G140" s="143">
        <v>0.21929999999999999</v>
      </c>
      <c r="H140" s="143">
        <v>0.19450000000000001</v>
      </c>
      <c r="I140" s="143">
        <v>0.21929999999999999</v>
      </c>
      <c r="J140" s="143">
        <v>0.21929999999999999</v>
      </c>
      <c r="K140" s="143">
        <v>0.2122</v>
      </c>
      <c r="L140" s="143">
        <v>0.2122</v>
      </c>
      <c r="M140" s="143">
        <v>0.2122</v>
      </c>
      <c r="N140" s="143">
        <v>0.2122</v>
      </c>
      <c r="O140" s="143">
        <v>0.2122</v>
      </c>
      <c r="P140" s="143">
        <v>0.2122</v>
      </c>
      <c r="Q140" s="143">
        <v>0.2122</v>
      </c>
      <c r="R140" s="143">
        <v>0.2122</v>
      </c>
      <c r="S140" s="143">
        <v>0.2122</v>
      </c>
      <c r="T140" s="143">
        <v>0.21929999999999999</v>
      </c>
      <c r="U140" s="143">
        <v>0.19450000000000001</v>
      </c>
      <c r="V140" s="143">
        <v>0.2122</v>
      </c>
      <c r="W140" s="143">
        <v>0.2122</v>
      </c>
      <c r="X140" s="143">
        <v>0.21929999999999999</v>
      </c>
    </row>
    <row r="141" spans="1:24" x14ac:dyDescent="0.5">
      <c r="A141" s="113" t="s">
        <v>335</v>
      </c>
      <c r="B141" s="113" t="s">
        <v>582</v>
      </c>
      <c r="C141" s="143">
        <v>0.2122</v>
      </c>
      <c r="D141" s="143">
        <v>0.21929999999999999</v>
      </c>
      <c r="E141" s="143">
        <v>0.21929999999999999</v>
      </c>
      <c r="F141" s="143">
        <v>0.19450000000000001</v>
      </c>
      <c r="G141" s="143">
        <v>0.21929999999999999</v>
      </c>
      <c r="H141" s="143">
        <v>0.19450000000000001</v>
      </c>
      <c r="I141" s="143">
        <v>0.21929999999999999</v>
      </c>
      <c r="J141" s="143">
        <v>0.21929999999999999</v>
      </c>
      <c r="K141" s="143">
        <v>0.2122</v>
      </c>
      <c r="L141" s="143">
        <v>0.2122</v>
      </c>
      <c r="M141" s="143">
        <v>0.2122</v>
      </c>
      <c r="N141" s="143">
        <v>0.2122</v>
      </c>
      <c r="O141" s="143">
        <v>0.2122</v>
      </c>
      <c r="P141" s="143">
        <v>0.2122</v>
      </c>
      <c r="Q141" s="143">
        <v>0.2122</v>
      </c>
      <c r="R141" s="143">
        <v>0.2122</v>
      </c>
      <c r="S141" s="143">
        <v>0.2122</v>
      </c>
      <c r="T141" s="143">
        <v>0.21929999999999999</v>
      </c>
      <c r="U141" s="143">
        <v>0.19450000000000001</v>
      </c>
      <c r="V141" s="143">
        <v>0.2122</v>
      </c>
      <c r="W141" s="143">
        <v>0.2122</v>
      </c>
      <c r="X141" s="143">
        <v>0.21929999999999999</v>
      </c>
    </row>
    <row r="142" spans="1:24" x14ac:dyDescent="0.5">
      <c r="A142" s="113" t="s">
        <v>336</v>
      </c>
      <c r="B142" s="113" t="s">
        <v>583</v>
      </c>
      <c r="C142" s="143">
        <v>0.2122</v>
      </c>
      <c r="D142" s="143">
        <v>0.21929999999999999</v>
      </c>
      <c r="E142" s="143">
        <v>0.21929999999999999</v>
      </c>
      <c r="F142" s="143">
        <v>0.19450000000000001</v>
      </c>
      <c r="G142" s="143">
        <v>0.21929999999999999</v>
      </c>
      <c r="H142" s="143">
        <v>0.19450000000000001</v>
      </c>
      <c r="I142" s="143">
        <v>0.21929999999999999</v>
      </c>
      <c r="J142" s="143">
        <v>0.21929999999999999</v>
      </c>
      <c r="K142" s="143">
        <v>0.2122</v>
      </c>
      <c r="L142" s="143">
        <v>0.2122</v>
      </c>
      <c r="M142" s="143">
        <v>0.2122</v>
      </c>
      <c r="N142" s="143">
        <v>0.2122</v>
      </c>
      <c r="O142" s="143">
        <v>0.2122</v>
      </c>
      <c r="P142" s="143">
        <v>0.2122</v>
      </c>
      <c r="Q142" s="143">
        <v>0.2122</v>
      </c>
      <c r="R142" s="143">
        <v>0.2122</v>
      </c>
      <c r="S142" s="143">
        <v>0.2122</v>
      </c>
      <c r="T142" s="143">
        <v>0.21929999999999999</v>
      </c>
      <c r="U142" s="143">
        <v>0.19450000000000001</v>
      </c>
      <c r="V142" s="143">
        <v>0.2122</v>
      </c>
      <c r="W142" s="143">
        <v>0.2122</v>
      </c>
      <c r="X142" s="143">
        <v>0.21929999999999999</v>
      </c>
    </row>
    <row r="143" spans="1:24" x14ac:dyDescent="0.5">
      <c r="A143" s="113" t="s">
        <v>263</v>
      </c>
      <c r="B143" s="113" t="s">
        <v>584</v>
      </c>
      <c r="C143" s="143">
        <v>0.13070000000000001</v>
      </c>
      <c r="D143" s="143">
        <v>0.1336</v>
      </c>
      <c r="E143" s="143">
        <v>0.1336</v>
      </c>
      <c r="F143" s="143">
        <v>0.1212</v>
      </c>
      <c r="G143" s="143">
        <v>0.1336</v>
      </c>
      <c r="H143" s="143">
        <v>0.1212</v>
      </c>
      <c r="I143" s="143">
        <v>0.1336</v>
      </c>
      <c r="J143" s="143">
        <v>0.1336</v>
      </c>
      <c r="K143" s="143">
        <v>0.13070000000000001</v>
      </c>
      <c r="L143" s="143">
        <v>0.13070000000000001</v>
      </c>
      <c r="M143" s="143">
        <v>0.13070000000000001</v>
      </c>
      <c r="N143" s="143">
        <v>0.13070000000000001</v>
      </c>
      <c r="O143" s="143">
        <v>0.13070000000000001</v>
      </c>
      <c r="P143" s="143">
        <v>0.13070000000000001</v>
      </c>
      <c r="Q143" s="143">
        <v>0.13070000000000001</v>
      </c>
      <c r="R143" s="143">
        <v>0.13070000000000001</v>
      </c>
      <c r="S143" s="143">
        <v>0.13070000000000001</v>
      </c>
      <c r="T143" s="143">
        <v>0.1336</v>
      </c>
      <c r="U143" s="143">
        <v>0.1212</v>
      </c>
      <c r="V143" s="143">
        <v>0.13070000000000001</v>
      </c>
      <c r="W143" s="143">
        <v>0.13070000000000001</v>
      </c>
      <c r="X143" s="143">
        <v>0.1336</v>
      </c>
    </row>
    <row r="144" spans="1:24" x14ac:dyDescent="0.5">
      <c r="A144" s="113" t="s">
        <v>264</v>
      </c>
      <c r="B144" s="113" t="s">
        <v>585</v>
      </c>
      <c r="C144" s="143">
        <v>0.13070000000000001</v>
      </c>
      <c r="D144" s="143">
        <v>0.1336</v>
      </c>
      <c r="E144" s="143">
        <v>0.1336</v>
      </c>
      <c r="F144" s="143">
        <v>0.1212</v>
      </c>
      <c r="G144" s="143">
        <v>0.1336</v>
      </c>
      <c r="H144" s="143">
        <v>0.1212</v>
      </c>
      <c r="I144" s="143">
        <v>0.1336</v>
      </c>
      <c r="J144" s="143">
        <v>0.1336</v>
      </c>
      <c r="K144" s="143">
        <v>0.13070000000000001</v>
      </c>
      <c r="L144" s="143">
        <v>0.13070000000000001</v>
      </c>
      <c r="M144" s="143">
        <v>0.13070000000000001</v>
      </c>
      <c r="N144" s="143">
        <v>0.13070000000000001</v>
      </c>
      <c r="O144" s="143">
        <v>0.13070000000000001</v>
      </c>
      <c r="P144" s="143">
        <v>0.13070000000000001</v>
      </c>
      <c r="Q144" s="143">
        <v>0.13070000000000001</v>
      </c>
      <c r="R144" s="143">
        <v>0.13070000000000001</v>
      </c>
      <c r="S144" s="143">
        <v>0.13070000000000001</v>
      </c>
      <c r="T144" s="143">
        <v>0.1336</v>
      </c>
      <c r="U144" s="143">
        <v>0.1212</v>
      </c>
      <c r="V144" s="143">
        <v>0.13070000000000001</v>
      </c>
      <c r="W144" s="143">
        <v>0.13070000000000001</v>
      </c>
      <c r="X144" s="143">
        <v>0.1336</v>
      </c>
    </row>
    <row r="145" spans="1:24" x14ac:dyDescent="0.5">
      <c r="A145" s="113" t="s">
        <v>265</v>
      </c>
      <c r="B145" s="113" t="s">
        <v>586</v>
      </c>
      <c r="C145" s="143">
        <v>0.13070000000000001</v>
      </c>
      <c r="D145" s="143">
        <v>0.1336</v>
      </c>
      <c r="E145" s="143">
        <v>0.1336</v>
      </c>
      <c r="F145" s="143">
        <v>0.1212</v>
      </c>
      <c r="G145" s="143">
        <v>0.1336</v>
      </c>
      <c r="H145" s="143">
        <v>0.1212</v>
      </c>
      <c r="I145" s="143">
        <v>0.1336</v>
      </c>
      <c r="J145" s="143">
        <v>0.1336</v>
      </c>
      <c r="K145" s="143">
        <v>0.13070000000000001</v>
      </c>
      <c r="L145" s="143">
        <v>0.13070000000000001</v>
      </c>
      <c r="M145" s="143">
        <v>0.13070000000000001</v>
      </c>
      <c r="N145" s="143">
        <v>0.13070000000000001</v>
      </c>
      <c r="O145" s="143">
        <v>0.13070000000000001</v>
      </c>
      <c r="P145" s="143">
        <v>0.13070000000000001</v>
      </c>
      <c r="Q145" s="143">
        <v>0.13070000000000001</v>
      </c>
      <c r="R145" s="143">
        <v>0.13070000000000001</v>
      </c>
      <c r="S145" s="143">
        <v>0.13070000000000001</v>
      </c>
      <c r="T145" s="143">
        <v>0.1336</v>
      </c>
      <c r="U145" s="143">
        <v>0.1212</v>
      </c>
      <c r="V145" s="143">
        <v>0.13070000000000001</v>
      </c>
      <c r="W145" s="143">
        <v>0.13070000000000001</v>
      </c>
      <c r="X145" s="143">
        <v>0.1336</v>
      </c>
    </row>
    <row r="146" spans="1:24" x14ac:dyDescent="0.5">
      <c r="A146" s="113" t="s">
        <v>266</v>
      </c>
      <c r="B146" s="113" t="s">
        <v>587</v>
      </c>
      <c r="C146" s="143">
        <v>0.1411</v>
      </c>
      <c r="D146" s="143">
        <v>0.14449999999999999</v>
      </c>
      <c r="E146" s="143">
        <v>0.14449999999999999</v>
      </c>
      <c r="F146" s="143">
        <v>0.13270000000000001</v>
      </c>
      <c r="G146" s="143">
        <v>0.14449999999999999</v>
      </c>
      <c r="H146" s="143">
        <v>0.13270000000000001</v>
      </c>
      <c r="I146" s="143">
        <v>0.14449999999999999</v>
      </c>
      <c r="J146" s="143">
        <v>0.14449999999999999</v>
      </c>
      <c r="K146" s="143">
        <v>0.1411</v>
      </c>
      <c r="L146" s="143">
        <v>0.1411</v>
      </c>
      <c r="M146" s="143">
        <v>0.1411</v>
      </c>
      <c r="N146" s="143">
        <v>0.1411</v>
      </c>
      <c r="O146" s="143">
        <v>0.1411</v>
      </c>
      <c r="P146" s="143">
        <v>0.1411</v>
      </c>
      <c r="Q146" s="143">
        <v>0.1411</v>
      </c>
      <c r="R146" s="143">
        <v>0.1411</v>
      </c>
      <c r="S146" s="143">
        <v>0.1411</v>
      </c>
      <c r="T146" s="143">
        <v>0.14449999999999999</v>
      </c>
      <c r="U146" s="143">
        <v>0.13270000000000001</v>
      </c>
      <c r="V146" s="143">
        <v>0.1411</v>
      </c>
      <c r="W146" s="143">
        <v>0.1411</v>
      </c>
      <c r="X146" s="143">
        <v>0.14449999999999999</v>
      </c>
    </row>
    <row r="147" spans="1:24" x14ac:dyDescent="0.5">
      <c r="A147" s="113" t="s">
        <v>267</v>
      </c>
      <c r="B147" s="113" t="s">
        <v>588</v>
      </c>
      <c r="C147" s="143">
        <v>0.1411</v>
      </c>
      <c r="D147" s="143">
        <v>0.14449999999999999</v>
      </c>
      <c r="E147" s="143">
        <v>0.14449999999999999</v>
      </c>
      <c r="F147" s="143">
        <v>0.13270000000000001</v>
      </c>
      <c r="G147" s="143">
        <v>0.14449999999999999</v>
      </c>
      <c r="H147" s="143">
        <v>0.13270000000000001</v>
      </c>
      <c r="I147" s="143">
        <v>0.14449999999999999</v>
      </c>
      <c r="J147" s="143">
        <v>0.14449999999999999</v>
      </c>
      <c r="K147" s="143">
        <v>0.1411</v>
      </c>
      <c r="L147" s="143">
        <v>0.1411</v>
      </c>
      <c r="M147" s="143">
        <v>0.1411</v>
      </c>
      <c r="N147" s="143">
        <v>0.1411</v>
      </c>
      <c r="O147" s="143">
        <v>0.1411</v>
      </c>
      <c r="P147" s="143">
        <v>0.1411</v>
      </c>
      <c r="Q147" s="143">
        <v>0.1411</v>
      </c>
      <c r="R147" s="143">
        <v>0.1411</v>
      </c>
      <c r="S147" s="143">
        <v>0.1411</v>
      </c>
      <c r="T147" s="143">
        <v>0.14449999999999999</v>
      </c>
      <c r="U147" s="143">
        <v>0.13270000000000001</v>
      </c>
      <c r="V147" s="143">
        <v>0.1411</v>
      </c>
      <c r="W147" s="143">
        <v>0.1411</v>
      </c>
      <c r="X147" s="143">
        <v>0.14449999999999999</v>
      </c>
    </row>
    <row r="148" spans="1:24" x14ac:dyDescent="0.5">
      <c r="A148" s="113" t="s">
        <v>268</v>
      </c>
      <c r="B148" s="113" t="s">
        <v>589</v>
      </c>
      <c r="C148" s="143">
        <v>0.1411</v>
      </c>
      <c r="D148" s="143">
        <v>0.14449999999999999</v>
      </c>
      <c r="E148" s="143">
        <v>0.14449999999999999</v>
      </c>
      <c r="F148" s="143">
        <v>0.13270000000000001</v>
      </c>
      <c r="G148" s="143">
        <v>0.14449999999999999</v>
      </c>
      <c r="H148" s="143">
        <v>0.13270000000000001</v>
      </c>
      <c r="I148" s="143">
        <v>0.14449999999999999</v>
      </c>
      <c r="J148" s="143">
        <v>0.14449999999999999</v>
      </c>
      <c r="K148" s="143">
        <v>0.1411</v>
      </c>
      <c r="L148" s="143">
        <v>0.1411</v>
      </c>
      <c r="M148" s="143">
        <v>0.1411</v>
      </c>
      <c r="N148" s="143">
        <v>0.1411</v>
      </c>
      <c r="O148" s="143">
        <v>0.1411</v>
      </c>
      <c r="P148" s="143">
        <v>0.1411</v>
      </c>
      <c r="Q148" s="143">
        <v>0.1411</v>
      </c>
      <c r="R148" s="143">
        <v>0.1411</v>
      </c>
      <c r="S148" s="143">
        <v>0.1411</v>
      </c>
      <c r="T148" s="143">
        <v>0.14449999999999999</v>
      </c>
      <c r="U148" s="143">
        <v>0.13270000000000001</v>
      </c>
      <c r="V148" s="143">
        <v>0.1411</v>
      </c>
      <c r="W148" s="143">
        <v>0.1411</v>
      </c>
      <c r="X148" s="143">
        <v>0.14449999999999999</v>
      </c>
    </row>
    <row r="149" spans="1:24" x14ac:dyDescent="0.5">
      <c r="A149" s="113" t="s">
        <v>269</v>
      </c>
      <c r="B149" s="113" t="s">
        <v>590</v>
      </c>
      <c r="C149" s="143">
        <v>0.12590000000000001</v>
      </c>
      <c r="D149" s="143">
        <v>0.1285</v>
      </c>
      <c r="E149" s="143">
        <v>0.1285</v>
      </c>
      <c r="F149" s="143">
        <v>0.1118</v>
      </c>
      <c r="G149" s="143">
        <v>0.1285</v>
      </c>
      <c r="H149" s="143">
        <v>0.1118</v>
      </c>
      <c r="I149" s="143">
        <v>0.1285</v>
      </c>
      <c r="J149" s="143">
        <v>0.1285</v>
      </c>
      <c r="K149" s="143">
        <v>0.12590000000000001</v>
      </c>
      <c r="L149" s="143">
        <v>0.12590000000000001</v>
      </c>
      <c r="M149" s="143">
        <v>0.12590000000000001</v>
      </c>
      <c r="N149" s="143">
        <v>0.12590000000000001</v>
      </c>
      <c r="O149" s="143">
        <v>0.12590000000000001</v>
      </c>
      <c r="P149" s="143">
        <v>0.12590000000000001</v>
      </c>
      <c r="Q149" s="143">
        <v>0.12590000000000001</v>
      </c>
      <c r="R149" s="143">
        <v>0.12590000000000001</v>
      </c>
      <c r="S149" s="143">
        <v>0.12590000000000001</v>
      </c>
      <c r="T149" s="143">
        <v>0.1285</v>
      </c>
      <c r="U149" s="143">
        <v>0.1118</v>
      </c>
      <c r="V149" s="143">
        <v>0.12590000000000001</v>
      </c>
      <c r="W149" s="143">
        <v>0.12590000000000001</v>
      </c>
      <c r="X149" s="143">
        <v>0.1285</v>
      </c>
    </row>
    <row r="150" spans="1:24" x14ac:dyDescent="0.5">
      <c r="A150" s="113" t="s">
        <v>270</v>
      </c>
      <c r="B150" s="113" t="s">
        <v>591</v>
      </c>
      <c r="C150" s="143">
        <v>0.12590000000000001</v>
      </c>
      <c r="D150" s="143">
        <v>0.1285</v>
      </c>
      <c r="E150" s="143">
        <v>0.1285</v>
      </c>
      <c r="F150" s="143">
        <v>0.1118</v>
      </c>
      <c r="G150" s="143">
        <v>0.1285</v>
      </c>
      <c r="H150" s="143">
        <v>0.1118</v>
      </c>
      <c r="I150" s="143">
        <v>0.1285</v>
      </c>
      <c r="J150" s="143">
        <v>0.1285</v>
      </c>
      <c r="K150" s="143">
        <v>0.12590000000000001</v>
      </c>
      <c r="L150" s="143">
        <v>0.12590000000000001</v>
      </c>
      <c r="M150" s="143">
        <v>0.12590000000000001</v>
      </c>
      <c r="N150" s="143">
        <v>0.12590000000000001</v>
      </c>
      <c r="O150" s="143">
        <v>0.12590000000000001</v>
      </c>
      <c r="P150" s="143">
        <v>0.12590000000000001</v>
      </c>
      <c r="Q150" s="143">
        <v>0.12590000000000001</v>
      </c>
      <c r="R150" s="143">
        <v>0.12590000000000001</v>
      </c>
      <c r="S150" s="143">
        <v>0.12590000000000001</v>
      </c>
      <c r="T150" s="143">
        <v>0.1285</v>
      </c>
      <c r="U150" s="143">
        <v>0.1118</v>
      </c>
      <c r="V150" s="143">
        <v>0.12590000000000001</v>
      </c>
      <c r="W150" s="143">
        <v>0.12590000000000001</v>
      </c>
      <c r="X150" s="143">
        <v>0.1285</v>
      </c>
    </row>
    <row r="151" spans="1:24" x14ac:dyDescent="0.5">
      <c r="A151" s="113" t="s">
        <v>271</v>
      </c>
      <c r="B151" s="113" t="s">
        <v>592</v>
      </c>
      <c r="C151" s="143">
        <v>0.12590000000000001</v>
      </c>
      <c r="D151" s="143">
        <v>0.1285</v>
      </c>
      <c r="E151" s="143">
        <v>0.1285</v>
      </c>
      <c r="F151" s="143">
        <v>0.1118</v>
      </c>
      <c r="G151" s="143">
        <v>0.1285</v>
      </c>
      <c r="H151" s="143">
        <v>0.1118</v>
      </c>
      <c r="I151" s="143">
        <v>0.1285</v>
      </c>
      <c r="J151" s="143">
        <v>0.1285</v>
      </c>
      <c r="K151" s="143">
        <v>0.12590000000000001</v>
      </c>
      <c r="L151" s="143">
        <v>0.12590000000000001</v>
      </c>
      <c r="M151" s="143">
        <v>0.12590000000000001</v>
      </c>
      <c r="N151" s="143">
        <v>0.12590000000000001</v>
      </c>
      <c r="O151" s="143">
        <v>0.12590000000000001</v>
      </c>
      <c r="P151" s="143">
        <v>0.12590000000000001</v>
      </c>
      <c r="Q151" s="143">
        <v>0.12590000000000001</v>
      </c>
      <c r="R151" s="143">
        <v>0.12590000000000001</v>
      </c>
      <c r="S151" s="143">
        <v>0.12590000000000001</v>
      </c>
      <c r="T151" s="143">
        <v>0.1285</v>
      </c>
      <c r="U151" s="143">
        <v>0.1118</v>
      </c>
      <c r="V151" s="143">
        <v>0.12590000000000001</v>
      </c>
      <c r="W151" s="143">
        <v>0.12590000000000001</v>
      </c>
      <c r="X151" s="143">
        <v>0.1285</v>
      </c>
    </row>
    <row r="152" spans="1:24" x14ac:dyDescent="0.5">
      <c r="A152" s="113" t="s">
        <v>272</v>
      </c>
      <c r="B152" s="113" t="s">
        <v>593</v>
      </c>
      <c r="C152" s="143">
        <v>0.19320000000000001</v>
      </c>
      <c r="D152" s="143">
        <v>0.1993</v>
      </c>
      <c r="E152" s="143">
        <v>0.1993</v>
      </c>
      <c r="F152" s="143">
        <v>0.17799999999999999</v>
      </c>
      <c r="G152" s="143">
        <v>0.1993</v>
      </c>
      <c r="H152" s="143">
        <v>0.17799999999999999</v>
      </c>
      <c r="I152" s="143">
        <v>0.1993</v>
      </c>
      <c r="J152" s="143">
        <v>0.1993</v>
      </c>
      <c r="K152" s="143">
        <v>0.19320000000000001</v>
      </c>
      <c r="L152" s="143">
        <v>0.19320000000000001</v>
      </c>
      <c r="M152" s="143">
        <v>0.19320000000000001</v>
      </c>
      <c r="N152" s="143">
        <v>0.19320000000000001</v>
      </c>
      <c r="O152" s="143">
        <v>0.19320000000000001</v>
      </c>
      <c r="P152" s="143">
        <v>0.19320000000000001</v>
      </c>
      <c r="Q152" s="143">
        <v>0.19320000000000001</v>
      </c>
      <c r="R152" s="143">
        <v>0.19320000000000001</v>
      </c>
      <c r="S152" s="143">
        <v>0.19320000000000001</v>
      </c>
      <c r="T152" s="143">
        <v>0.1993</v>
      </c>
      <c r="U152" s="143">
        <v>0.17799999999999999</v>
      </c>
      <c r="V152" s="143">
        <v>0.19320000000000001</v>
      </c>
      <c r="W152" s="143">
        <v>0.19320000000000001</v>
      </c>
      <c r="X152" s="143">
        <v>0.1993</v>
      </c>
    </row>
    <row r="153" spans="1:24" x14ac:dyDescent="0.5">
      <c r="A153" s="113" t="s">
        <v>273</v>
      </c>
      <c r="B153" s="113" t="s">
        <v>594</v>
      </c>
      <c r="C153" s="143">
        <v>0.19320000000000001</v>
      </c>
      <c r="D153" s="143">
        <v>0.1993</v>
      </c>
      <c r="E153" s="143">
        <v>0.1993</v>
      </c>
      <c r="F153" s="143">
        <v>0.17799999999999999</v>
      </c>
      <c r="G153" s="143">
        <v>0.1993</v>
      </c>
      <c r="H153" s="143">
        <v>0.17799999999999999</v>
      </c>
      <c r="I153" s="143">
        <v>0.1993</v>
      </c>
      <c r="J153" s="143">
        <v>0.1993</v>
      </c>
      <c r="K153" s="143">
        <v>0.19320000000000001</v>
      </c>
      <c r="L153" s="143">
        <v>0.19320000000000001</v>
      </c>
      <c r="M153" s="143">
        <v>0.19320000000000001</v>
      </c>
      <c r="N153" s="143">
        <v>0.19320000000000001</v>
      </c>
      <c r="O153" s="143">
        <v>0.19320000000000001</v>
      </c>
      <c r="P153" s="143">
        <v>0.19320000000000001</v>
      </c>
      <c r="Q153" s="143">
        <v>0.19320000000000001</v>
      </c>
      <c r="R153" s="143">
        <v>0.19320000000000001</v>
      </c>
      <c r="S153" s="143">
        <v>0.19320000000000001</v>
      </c>
      <c r="T153" s="143">
        <v>0.1993</v>
      </c>
      <c r="U153" s="143">
        <v>0.17799999999999999</v>
      </c>
      <c r="V153" s="143">
        <v>0.19320000000000001</v>
      </c>
      <c r="W153" s="143">
        <v>0.19320000000000001</v>
      </c>
      <c r="X153" s="143">
        <v>0.1993</v>
      </c>
    </row>
    <row r="154" spans="1:24" x14ac:dyDescent="0.5">
      <c r="A154" s="113" t="s">
        <v>274</v>
      </c>
      <c r="B154" s="113" t="s">
        <v>595</v>
      </c>
      <c r="C154" s="143">
        <v>0.19320000000000001</v>
      </c>
      <c r="D154" s="143">
        <v>0.1993</v>
      </c>
      <c r="E154" s="143">
        <v>0.1993</v>
      </c>
      <c r="F154" s="143">
        <v>0.17799999999999999</v>
      </c>
      <c r="G154" s="143">
        <v>0.1993</v>
      </c>
      <c r="H154" s="143">
        <v>0.17799999999999999</v>
      </c>
      <c r="I154" s="143">
        <v>0.1993</v>
      </c>
      <c r="J154" s="143">
        <v>0.1993</v>
      </c>
      <c r="K154" s="143">
        <v>0.19320000000000001</v>
      </c>
      <c r="L154" s="143">
        <v>0.19320000000000001</v>
      </c>
      <c r="M154" s="143">
        <v>0.19320000000000001</v>
      </c>
      <c r="N154" s="143">
        <v>0.19320000000000001</v>
      </c>
      <c r="O154" s="143">
        <v>0.19320000000000001</v>
      </c>
      <c r="P154" s="143">
        <v>0.19320000000000001</v>
      </c>
      <c r="Q154" s="143">
        <v>0.19320000000000001</v>
      </c>
      <c r="R154" s="143">
        <v>0.19320000000000001</v>
      </c>
      <c r="S154" s="143">
        <v>0.19320000000000001</v>
      </c>
      <c r="T154" s="143">
        <v>0.1993</v>
      </c>
      <c r="U154" s="143">
        <v>0.17799999999999999</v>
      </c>
      <c r="V154" s="143">
        <v>0.19320000000000001</v>
      </c>
      <c r="W154" s="143">
        <v>0.19320000000000001</v>
      </c>
      <c r="X154" s="143">
        <v>0.1993</v>
      </c>
    </row>
    <row r="155" spans="1:24" x14ac:dyDescent="0.5">
      <c r="A155" s="113" t="s">
        <v>275</v>
      </c>
      <c r="B155" s="113" t="s">
        <v>596</v>
      </c>
      <c r="C155" s="143">
        <v>0.12429999999999999</v>
      </c>
      <c r="D155" s="143">
        <v>0.12759999999999999</v>
      </c>
      <c r="E155" s="143">
        <v>0.12759999999999999</v>
      </c>
      <c r="F155" s="143">
        <v>0.1099</v>
      </c>
      <c r="G155" s="143">
        <v>0.12759999999999999</v>
      </c>
      <c r="H155" s="143">
        <v>0.1099</v>
      </c>
      <c r="I155" s="143">
        <v>0.12759999999999999</v>
      </c>
      <c r="J155" s="143">
        <v>0.12759999999999999</v>
      </c>
      <c r="K155" s="143">
        <v>0.12429999999999999</v>
      </c>
      <c r="L155" s="143">
        <v>0.12429999999999999</v>
      </c>
      <c r="M155" s="143">
        <v>0.12429999999999999</v>
      </c>
      <c r="N155" s="143">
        <v>0.12429999999999999</v>
      </c>
      <c r="O155" s="143">
        <v>0.12429999999999999</v>
      </c>
      <c r="P155" s="143">
        <v>0.12429999999999999</v>
      </c>
      <c r="Q155" s="143">
        <v>0.12429999999999999</v>
      </c>
      <c r="R155" s="143">
        <v>0.12429999999999999</v>
      </c>
      <c r="S155" s="143">
        <v>0.12429999999999999</v>
      </c>
      <c r="T155" s="143">
        <v>0.12759999999999999</v>
      </c>
      <c r="U155" s="143">
        <v>0.1099</v>
      </c>
      <c r="V155" s="143">
        <v>0.12429999999999999</v>
      </c>
      <c r="W155" s="143">
        <v>0.12429999999999999</v>
      </c>
      <c r="X155" s="143">
        <v>0.12759999999999999</v>
      </c>
    </row>
    <row r="156" spans="1:24" x14ac:dyDescent="0.5">
      <c r="A156" s="113" t="s">
        <v>276</v>
      </c>
      <c r="B156" s="113" t="s">
        <v>597</v>
      </c>
      <c r="C156" s="143">
        <v>0.12429999999999999</v>
      </c>
      <c r="D156" s="143">
        <v>0.12759999999999999</v>
      </c>
      <c r="E156" s="143">
        <v>0.12759999999999999</v>
      </c>
      <c r="F156" s="143">
        <v>0.1099</v>
      </c>
      <c r="G156" s="143">
        <v>0.12759999999999999</v>
      </c>
      <c r="H156" s="143">
        <v>0.1099</v>
      </c>
      <c r="I156" s="143">
        <v>0.12759999999999999</v>
      </c>
      <c r="J156" s="143">
        <v>0.12759999999999999</v>
      </c>
      <c r="K156" s="143">
        <v>0.12429999999999999</v>
      </c>
      <c r="L156" s="143">
        <v>0.12429999999999999</v>
      </c>
      <c r="M156" s="143">
        <v>0.12429999999999999</v>
      </c>
      <c r="N156" s="143">
        <v>0.12429999999999999</v>
      </c>
      <c r="O156" s="143">
        <v>0.12429999999999999</v>
      </c>
      <c r="P156" s="143">
        <v>0.12429999999999999</v>
      </c>
      <c r="Q156" s="143">
        <v>0.12429999999999999</v>
      </c>
      <c r="R156" s="143">
        <v>0.12429999999999999</v>
      </c>
      <c r="S156" s="143">
        <v>0.12429999999999999</v>
      </c>
      <c r="T156" s="143">
        <v>0.12759999999999999</v>
      </c>
      <c r="U156" s="143">
        <v>0.1099</v>
      </c>
      <c r="V156" s="143">
        <v>0.12429999999999999</v>
      </c>
      <c r="W156" s="143">
        <v>0.12429999999999999</v>
      </c>
      <c r="X156" s="143">
        <v>0.12759999999999999</v>
      </c>
    </row>
    <row r="157" spans="1:24" x14ac:dyDescent="0.5">
      <c r="A157" s="113" t="s">
        <v>277</v>
      </c>
      <c r="B157" s="113" t="s">
        <v>598</v>
      </c>
      <c r="C157" s="143">
        <v>0.12429999999999999</v>
      </c>
      <c r="D157" s="143">
        <v>0.12759999999999999</v>
      </c>
      <c r="E157" s="143">
        <v>0.12759999999999999</v>
      </c>
      <c r="F157" s="143">
        <v>0.1099</v>
      </c>
      <c r="G157" s="143">
        <v>0.12759999999999999</v>
      </c>
      <c r="H157" s="143">
        <v>0.1099</v>
      </c>
      <c r="I157" s="143">
        <v>0.12759999999999999</v>
      </c>
      <c r="J157" s="143">
        <v>0.12759999999999999</v>
      </c>
      <c r="K157" s="143">
        <v>0.12429999999999999</v>
      </c>
      <c r="L157" s="143">
        <v>0.12429999999999999</v>
      </c>
      <c r="M157" s="143">
        <v>0.12429999999999999</v>
      </c>
      <c r="N157" s="143">
        <v>0.12429999999999999</v>
      </c>
      <c r="O157" s="143">
        <v>0.12429999999999999</v>
      </c>
      <c r="P157" s="143">
        <v>0.12429999999999999</v>
      </c>
      <c r="Q157" s="143">
        <v>0.12429999999999999</v>
      </c>
      <c r="R157" s="143">
        <v>0.12429999999999999</v>
      </c>
      <c r="S157" s="143">
        <v>0.12429999999999999</v>
      </c>
      <c r="T157" s="143">
        <v>0.12759999999999999</v>
      </c>
      <c r="U157" s="143">
        <v>0.1099</v>
      </c>
      <c r="V157" s="143">
        <v>0.12429999999999999</v>
      </c>
      <c r="W157" s="143">
        <v>0.12429999999999999</v>
      </c>
      <c r="X157" s="143">
        <v>0.12759999999999999</v>
      </c>
    </row>
    <row r="158" spans="1:24" x14ac:dyDescent="0.5">
      <c r="A158" s="113" t="s">
        <v>278</v>
      </c>
      <c r="B158" s="113" t="s">
        <v>599</v>
      </c>
      <c r="C158" s="143">
        <v>0.15340000000000001</v>
      </c>
      <c r="D158" s="143">
        <v>0.1575</v>
      </c>
      <c r="E158" s="143">
        <v>0.1575</v>
      </c>
      <c r="F158" s="143">
        <v>0.1434</v>
      </c>
      <c r="G158" s="143">
        <v>0.1575</v>
      </c>
      <c r="H158" s="143">
        <v>0.1434</v>
      </c>
      <c r="I158" s="143">
        <v>0.1575</v>
      </c>
      <c r="J158" s="143">
        <v>0.1575</v>
      </c>
      <c r="K158" s="143">
        <v>0.15340000000000001</v>
      </c>
      <c r="L158" s="143">
        <v>0.15340000000000001</v>
      </c>
      <c r="M158" s="143">
        <v>0.15340000000000001</v>
      </c>
      <c r="N158" s="143">
        <v>0.15340000000000001</v>
      </c>
      <c r="O158" s="143">
        <v>0.15340000000000001</v>
      </c>
      <c r="P158" s="143">
        <v>0.15340000000000001</v>
      </c>
      <c r="Q158" s="143">
        <v>0.15340000000000001</v>
      </c>
      <c r="R158" s="143">
        <v>0.15340000000000001</v>
      </c>
      <c r="S158" s="143">
        <v>0.15340000000000001</v>
      </c>
      <c r="T158" s="143">
        <v>0.1575</v>
      </c>
      <c r="U158" s="143">
        <v>0.1434</v>
      </c>
      <c r="V158" s="143">
        <v>0.15340000000000001</v>
      </c>
      <c r="W158" s="143">
        <v>0.15340000000000001</v>
      </c>
      <c r="X158" s="143">
        <v>0.1575</v>
      </c>
    </row>
    <row r="159" spans="1:24" x14ac:dyDescent="0.5">
      <c r="A159" s="113" t="s">
        <v>279</v>
      </c>
      <c r="B159" s="113" t="s">
        <v>600</v>
      </c>
      <c r="C159" s="143">
        <v>0.15340000000000001</v>
      </c>
      <c r="D159" s="143">
        <v>0.1575</v>
      </c>
      <c r="E159" s="143">
        <v>0.1575</v>
      </c>
      <c r="F159" s="143">
        <v>0.1434</v>
      </c>
      <c r="G159" s="143">
        <v>0.1575</v>
      </c>
      <c r="H159" s="143">
        <v>0.1434</v>
      </c>
      <c r="I159" s="143">
        <v>0.1575</v>
      </c>
      <c r="J159" s="143">
        <v>0.1575</v>
      </c>
      <c r="K159" s="143">
        <v>0.15340000000000001</v>
      </c>
      <c r="L159" s="143">
        <v>0.15340000000000001</v>
      </c>
      <c r="M159" s="143">
        <v>0.15340000000000001</v>
      </c>
      <c r="N159" s="143">
        <v>0.15340000000000001</v>
      </c>
      <c r="O159" s="143">
        <v>0.15340000000000001</v>
      </c>
      <c r="P159" s="143">
        <v>0.15340000000000001</v>
      </c>
      <c r="Q159" s="143">
        <v>0.15340000000000001</v>
      </c>
      <c r="R159" s="143">
        <v>0.15340000000000001</v>
      </c>
      <c r="S159" s="143">
        <v>0.15340000000000001</v>
      </c>
      <c r="T159" s="143">
        <v>0.1575</v>
      </c>
      <c r="U159" s="143">
        <v>0.1434</v>
      </c>
      <c r="V159" s="143">
        <v>0.15340000000000001</v>
      </c>
      <c r="W159" s="143">
        <v>0.15340000000000001</v>
      </c>
      <c r="X159" s="143">
        <v>0.1575</v>
      </c>
    </row>
    <row r="160" spans="1:24" x14ac:dyDescent="0.5">
      <c r="A160" s="113" t="s">
        <v>280</v>
      </c>
      <c r="B160" s="113" t="s">
        <v>601</v>
      </c>
      <c r="C160" s="143">
        <v>0.15340000000000001</v>
      </c>
      <c r="D160" s="143">
        <v>0.1575</v>
      </c>
      <c r="E160" s="143">
        <v>0.1575</v>
      </c>
      <c r="F160" s="143">
        <v>0.1434</v>
      </c>
      <c r="G160" s="143">
        <v>0.1575</v>
      </c>
      <c r="H160" s="143">
        <v>0.1434</v>
      </c>
      <c r="I160" s="143">
        <v>0.1575</v>
      </c>
      <c r="J160" s="143">
        <v>0.1575</v>
      </c>
      <c r="K160" s="143">
        <v>0.15340000000000001</v>
      </c>
      <c r="L160" s="143">
        <v>0.15340000000000001</v>
      </c>
      <c r="M160" s="143">
        <v>0.15340000000000001</v>
      </c>
      <c r="N160" s="143">
        <v>0.15340000000000001</v>
      </c>
      <c r="O160" s="143">
        <v>0.15340000000000001</v>
      </c>
      <c r="P160" s="143">
        <v>0.15340000000000001</v>
      </c>
      <c r="Q160" s="143">
        <v>0.15340000000000001</v>
      </c>
      <c r="R160" s="143">
        <v>0.15340000000000001</v>
      </c>
      <c r="S160" s="143">
        <v>0.15340000000000001</v>
      </c>
      <c r="T160" s="143">
        <v>0.1575</v>
      </c>
      <c r="U160" s="143">
        <v>0.1434</v>
      </c>
      <c r="V160" s="143">
        <v>0.15340000000000001</v>
      </c>
      <c r="W160" s="143">
        <v>0.15340000000000001</v>
      </c>
      <c r="X160" s="143">
        <v>0.1575</v>
      </c>
    </row>
    <row r="161" spans="1:24" x14ac:dyDescent="0.5">
      <c r="A161" s="113" t="s">
        <v>281</v>
      </c>
      <c r="B161" s="113" t="s">
        <v>602</v>
      </c>
      <c r="C161" s="143">
        <v>0.1464</v>
      </c>
      <c r="D161" s="143">
        <v>0.15010000000000001</v>
      </c>
      <c r="E161" s="143">
        <v>0.15010000000000001</v>
      </c>
      <c r="F161" s="143">
        <v>0.13730000000000001</v>
      </c>
      <c r="G161" s="143">
        <v>0.15010000000000001</v>
      </c>
      <c r="H161" s="143">
        <v>0.13730000000000001</v>
      </c>
      <c r="I161" s="143">
        <v>0.15010000000000001</v>
      </c>
      <c r="J161" s="143">
        <v>0.15010000000000001</v>
      </c>
      <c r="K161" s="143">
        <v>0.1464</v>
      </c>
      <c r="L161" s="143">
        <v>0.1464</v>
      </c>
      <c r="M161" s="143">
        <v>0.1464</v>
      </c>
      <c r="N161" s="143">
        <v>0.1464</v>
      </c>
      <c r="O161" s="143">
        <v>0.1464</v>
      </c>
      <c r="P161" s="143">
        <v>0.1464</v>
      </c>
      <c r="Q161" s="143">
        <v>0.1464</v>
      </c>
      <c r="R161" s="143">
        <v>0.1464</v>
      </c>
      <c r="S161" s="143">
        <v>0.1464</v>
      </c>
      <c r="T161" s="143">
        <v>0.15010000000000001</v>
      </c>
      <c r="U161" s="143">
        <v>0.13730000000000001</v>
      </c>
      <c r="V161" s="143">
        <v>0.1464</v>
      </c>
      <c r="W161" s="143">
        <v>0.1464</v>
      </c>
      <c r="X161" s="143">
        <v>0.15010000000000001</v>
      </c>
    </row>
    <row r="162" spans="1:24" x14ac:dyDescent="0.5">
      <c r="A162" s="113" t="s">
        <v>282</v>
      </c>
      <c r="B162" s="113" t="s">
        <v>603</v>
      </c>
      <c r="C162" s="143">
        <v>0.1464</v>
      </c>
      <c r="D162" s="143">
        <v>0.15010000000000001</v>
      </c>
      <c r="E162" s="143">
        <v>0.15010000000000001</v>
      </c>
      <c r="F162" s="143">
        <v>0.13730000000000001</v>
      </c>
      <c r="G162" s="143">
        <v>0.15010000000000001</v>
      </c>
      <c r="H162" s="143">
        <v>0.13730000000000001</v>
      </c>
      <c r="I162" s="143">
        <v>0.15010000000000001</v>
      </c>
      <c r="J162" s="143">
        <v>0.15010000000000001</v>
      </c>
      <c r="K162" s="143">
        <v>0.1464</v>
      </c>
      <c r="L162" s="143">
        <v>0.1464</v>
      </c>
      <c r="M162" s="143">
        <v>0.1464</v>
      </c>
      <c r="N162" s="143">
        <v>0.1464</v>
      </c>
      <c r="O162" s="143">
        <v>0.1464</v>
      </c>
      <c r="P162" s="143">
        <v>0.1464</v>
      </c>
      <c r="Q162" s="143">
        <v>0.1464</v>
      </c>
      <c r="R162" s="143">
        <v>0.1464</v>
      </c>
      <c r="S162" s="143">
        <v>0.1464</v>
      </c>
      <c r="T162" s="143">
        <v>0.15010000000000001</v>
      </c>
      <c r="U162" s="143">
        <v>0.13730000000000001</v>
      </c>
      <c r="V162" s="143">
        <v>0.1464</v>
      </c>
      <c r="W162" s="143">
        <v>0.1464</v>
      </c>
      <c r="X162" s="143">
        <v>0.15010000000000001</v>
      </c>
    </row>
    <row r="163" spans="1:24" x14ac:dyDescent="0.5">
      <c r="A163" s="113" t="s">
        <v>283</v>
      </c>
      <c r="B163" s="113" t="s">
        <v>604</v>
      </c>
      <c r="C163" s="143">
        <v>0.1464</v>
      </c>
      <c r="D163" s="143">
        <v>0.15010000000000001</v>
      </c>
      <c r="E163" s="143">
        <v>0.15010000000000001</v>
      </c>
      <c r="F163" s="143">
        <v>0.13730000000000001</v>
      </c>
      <c r="G163" s="143">
        <v>0.15010000000000001</v>
      </c>
      <c r="H163" s="143">
        <v>0.13730000000000001</v>
      </c>
      <c r="I163" s="143">
        <v>0.15010000000000001</v>
      </c>
      <c r="J163" s="143">
        <v>0.15010000000000001</v>
      </c>
      <c r="K163" s="143">
        <v>0.1464</v>
      </c>
      <c r="L163" s="143">
        <v>0.1464</v>
      </c>
      <c r="M163" s="143">
        <v>0.1464</v>
      </c>
      <c r="N163" s="143">
        <v>0.1464</v>
      </c>
      <c r="O163" s="143">
        <v>0.1464</v>
      </c>
      <c r="P163" s="143">
        <v>0.1464</v>
      </c>
      <c r="Q163" s="143">
        <v>0.1464</v>
      </c>
      <c r="R163" s="143">
        <v>0.1464</v>
      </c>
      <c r="S163" s="143">
        <v>0.1464</v>
      </c>
      <c r="T163" s="143">
        <v>0.15010000000000001</v>
      </c>
      <c r="U163" s="143">
        <v>0.13730000000000001</v>
      </c>
      <c r="V163" s="143">
        <v>0.1464</v>
      </c>
      <c r="W163" s="143">
        <v>0.1464</v>
      </c>
      <c r="X163" s="143">
        <v>0.15010000000000001</v>
      </c>
    </row>
    <row r="164" spans="1:24" x14ac:dyDescent="0.5">
      <c r="A164" s="113" t="s">
        <v>284</v>
      </c>
      <c r="B164" s="113" t="s">
        <v>605</v>
      </c>
      <c r="C164" s="143">
        <v>0.15620000000000001</v>
      </c>
      <c r="D164" s="143">
        <v>0.16039999999999999</v>
      </c>
      <c r="E164" s="143">
        <v>0.16039999999999999</v>
      </c>
      <c r="F164" s="143">
        <v>0.14580000000000001</v>
      </c>
      <c r="G164" s="143">
        <v>0.16039999999999999</v>
      </c>
      <c r="H164" s="143">
        <v>0.14580000000000001</v>
      </c>
      <c r="I164" s="143">
        <v>0.16039999999999999</v>
      </c>
      <c r="J164" s="143">
        <v>0.16039999999999999</v>
      </c>
      <c r="K164" s="143">
        <v>0.15620000000000001</v>
      </c>
      <c r="L164" s="143">
        <v>0.15620000000000001</v>
      </c>
      <c r="M164" s="143">
        <v>0.15620000000000001</v>
      </c>
      <c r="N164" s="143">
        <v>0.15620000000000001</v>
      </c>
      <c r="O164" s="143">
        <v>0.15620000000000001</v>
      </c>
      <c r="P164" s="143">
        <v>0.15620000000000001</v>
      </c>
      <c r="Q164" s="143">
        <v>0.15620000000000001</v>
      </c>
      <c r="R164" s="143">
        <v>0.15620000000000001</v>
      </c>
      <c r="S164" s="143">
        <v>0.15620000000000001</v>
      </c>
      <c r="T164" s="143">
        <v>0.16039999999999999</v>
      </c>
      <c r="U164" s="143">
        <v>0.14580000000000001</v>
      </c>
      <c r="V164" s="143">
        <v>0.15620000000000001</v>
      </c>
      <c r="W164" s="143">
        <v>0.15620000000000001</v>
      </c>
      <c r="X164" s="143">
        <v>0.16039999999999999</v>
      </c>
    </row>
    <row r="165" spans="1:24" x14ac:dyDescent="0.5">
      <c r="A165" s="113" t="s">
        <v>285</v>
      </c>
      <c r="B165" s="113" t="s">
        <v>606</v>
      </c>
      <c r="C165" s="143">
        <v>0.15620000000000001</v>
      </c>
      <c r="D165" s="143">
        <v>0.16039999999999999</v>
      </c>
      <c r="E165" s="143">
        <v>0.16039999999999999</v>
      </c>
      <c r="F165" s="143">
        <v>0.14580000000000001</v>
      </c>
      <c r="G165" s="143">
        <v>0.16039999999999999</v>
      </c>
      <c r="H165" s="143">
        <v>0.14580000000000001</v>
      </c>
      <c r="I165" s="143">
        <v>0.16039999999999999</v>
      </c>
      <c r="J165" s="143">
        <v>0.16039999999999999</v>
      </c>
      <c r="K165" s="143">
        <v>0.15620000000000001</v>
      </c>
      <c r="L165" s="143">
        <v>0.15620000000000001</v>
      </c>
      <c r="M165" s="143">
        <v>0.15620000000000001</v>
      </c>
      <c r="N165" s="143">
        <v>0.15620000000000001</v>
      </c>
      <c r="O165" s="143">
        <v>0.15620000000000001</v>
      </c>
      <c r="P165" s="143">
        <v>0.15620000000000001</v>
      </c>
      <c r="Q165" s="143">
        <v>0.15620000000000001</v>
      </c>
      <c r="R165" s="143">
        <v>0.15620000000000001</v>
      </c>
      <c r="S165" s="143">
        <v>0.15620000000000001</v>
      </c>
      <c r="T165" s="143">
        <v>0.16039999999999999</v>
      </c>
      <c r="U165" s="143">
        <v>0.14580000000000001</v>
      </c>
      <c r="V165" s="143">
        <v>0.15620000000000001</v>
      </c>
      <c r="W165" s="143">
        <v>0.15620000000000001</v>
      </c>
      <c r="X165" s="143">
        <v>0.16039999999999999</v>
      </c>
    </row>
    <row r="166" spans="1:24" x14ac:dyDescent="0.5">
      <c r="A166" s="113" t="s">
        <v>286</v>
      </c>
      <c r="B166" s="113" t="s">
        <v>607</v>
      </c>
      <c r="C166" s="143">
        <v>0.15620000000000001</v>
      </c>
      <c r="D166" s="143">
        <v>0.16039999999999999</v>
      </c>
      <c r="E166" s="143">
        <v>0.16039999999999999</v>
      </c>
      <c r="F166" s="143">
        <v>0.14580000000000001</v>
      </c>
      <c r="G166" s="143">
        <v>0.16039999999999999</v>
      </c>
      <c r="H166" s="143">
        <v>0.14580000000000001</v>
      </c>
      <c r="I166" s="143">
        <v>0.16039999999999999</v>
      </c>
      <c r="J166" s="143">
        <v>0.16039999999999999</v>
      </c>
      <c r="K166" s="143">
        <v>0.15620000000000001</v>
      </c>
      <c r="L166" s="143">
        <v>0.15620000000000001</v>
      </c>
      <c r="M166" s="143">
        <v>0.15620000000000001</v>
      </c>
      <c r="N166" s="143">
        <v>0.15620000000000001</v>
      </c>
      <c r="O166" s="143">
        <v>0.15620000000000001</v>
      </c>
      <c r="P166" s="143">
        <v>0.15620000000000001</v>
      </c>
      <c r="Q166" s="143">
        <v>0.15620000000000001</v>
      </c>
      <c r="R166" s="143">
        <v>0.15620000000000001</v>
      </c>
      <c r="S166" s="143">
        <v>0.15620000000000001</v>
      </c>
      <c r="T166" s="143">
        <v>0.16039999999999999</v>
      </c>
      <c r="U166" s="143">
        <v>0.14580000000000001</v>
      </c>
      <c r="V166" s="143">
        <v>0.15620000000000001</v>
      </c>
      <c r="W166" s="143">
        <v>0.15620000000000001</v>
      </c>
      <c r="X166" s="143">
        <v>0.16039999999999999</v>
      </c>
    </row>
    <row r="167" spans="1:24" x14ac:dyDescent="0.5">
      <c r="A167" s="113" t="s">
        <v>287</v>
      </c>
      <c r="B167" s="113" t="s">
        <v>608</v>
      </c>
      <c r="C167" s="143">
        <v>0.13</v>
      </c>
      <c r="D167" s="143">
        <v>0.1328</v>
      </c>
      <c r="E167" s="143">
        <v>0.1328</v>
      </c>
      <c r="F167" s="143">
        <v>0.1197</v>
      </c>
      <c r="G167" s="143">
        <v>0.1328</v>
      </c>
      <c r="H167" s="143">
        <v>0.1197</v>
      </c>
      <c r="I167" s="143">
        <v>0.1328</v>
      </c>
      <c r="J167" s="143">
        <v>0.1328</v>
      </c>
      <c r="K167" s="143">
        <v>0.13</v>
      </c>
      <c r="L167" s="143">
        <v>0.13</v>
      </c>
      <c r="M167" s="143">
        <v>0.13</v>
      </c>
      <c r="N167" s="143">
        <v>0.13</v>
      </c>
      <c r="O167" s="143">
        <v>0.13</v>
      </c>
      <c r="P167" s="143">
        <v>0.13</v>
      </c>
      <c r="Q167" s="143">
        <v>0.13</v>
      </c>
      <c r="R167" s="143">
        <v>0.13</v>
      </c>
      <c r="S167" s="143">
        <v>0.13</v>
      </c>
      <c r="T167" s="143">
        <v>0.1328</v>
      </c>
      <c r="U167" s="143">
        <v>0.1197</v>
      </c>
      <c r="V167" s="143">
        <v>0.13</v>
      </c>
      <c r="W167" s="143">
        <v>0.13</v>
      </c>
      <c r="X167" s="143">
        <v>0.1328</v>
      </c>
    </row>
    <row r="168" spans="1:24" x14ac:dyDescent="0.5">
      <c r="A168" s="113" t="s">
        <v>288</v>
      </c>
      <c r="B168" s="113" t="s">
        <v>609</v>
      </c>
      <c r="C168" s="143">
        <v>0.13</v>
      </c>
      <c r="D168" s="143">
        <v>0.1328</v>
      </c>
      <c r="E168" s="143">
        <v>0.1328</v>
      </c>
      <c r="F168" s="143">
        <v>0.1197</v>
      </c>
      <c r="G168" s="143">
        <v>0.1328</v>
      </c>
      <c r="H168" s="143">
        <v>0.1197</v>
      </c>
      <c r="I168" s="143">
        <v>0.1328</v>
      </c>
      <c r="J168" s="143">
        <v>0.1328</v>
      </c>
      <c r="K168" s="143">
        <v>0.13</v>
      </c>
      <c r="L168" s="143">
        <v>0.13</v>
      </c>
      <c r="M168" s="143">
        <v>0.13</v>
      </c>
      <c r="N168" s="143">
        <v>0.13</v>
      </c>
      <c r="O168" s="143">
        <v>0.13</v>
      </c>
      <c r="P168" s="143">
        <v>0.13</v>
      </c>
      <c r="Q168" s="143">
        <v>0.13</v>
      </c>
      <c r="R168" s="143">
        <v>0.13</v>
      </c>
      <c r="S168" s="143">
        <v>0.13</v>
      </c>
      <c r="T168" s="143">
        <v>0.1328</v>
      </c>
      <c r="U168" s="143">
        <v>0.1197</v>
      </c>
      <c r="V168" s="143">
        <v>0.13</v>
      </c>
      <c r="W168" s="143">
        <v>0.13</v>
      </c>
      <c r="X168" s="143">
        <v>0.1328</v>
      </c>
    </row>
    <row r="169" spans="1:24" x14ac:dyDescent="0.5">
      <c r="A169" s="113" t="s">
        <v>289</v>
      </c>
      <c r="B169" s="113" t="s">
        <v>610</v>
      </c>
      <c r="C169" s="143">
        <v>0.13</v>
      </c>
      <c r="D169" s="143">
        <v>0.1328</v>
      </c>
      <c r="E169" s="143">
        <v>0.1328</v>
      </c>
      <c r="F169" s="143">
        <v>0.1197</v>
      </c>
      <c r="G169" s="143">
        <v>0.1328</v>
      </c>
      <c r="H169" s="143">
        <v>0.1197</v>
      </c>
      <c r="I169" s="143">
        <v>0.1328</v>
      </c>
      <c r="J169" s="143">
        <v>0.1328</v>
      </c>
      <c r="K169" s="143">
        <v>0.13</v>
      </c>
      <c r="L169" s="143">
        <v>0.13</v>
      </c>
      <c r="M169" s="143">
        <v>0.13</v>
      </c>
      <c r="N169" s="143">
        <v>0.13</v>
      </c>
      <c r="O169" s="143">
        <v>0.13</v>
      </c>
      <c r="P169" s="143">
        <v>0.13</v>
      </c>
      <c r="Q169" s="143">
        <v>0.13</v>
      </c>
      <c r="R169" s="143">
        <v>0.13</v>
      </c>
      <c r="S169" s="143">
        <v>0.13</v>
      </c>
      <c r="T169" s="143">
        <v>0.1328</v>
      </c>
      <c r="U169" s="143">
        <v>0.1197</v>
      </c>
      <c r="V169" s="143">
        <v>0.13</v>
      </c>
      <c r="W169" s="143">
        <v>0.13</v>
      </c>
      <c r="X169" s="143">
        <v>0.1328</v>
      </c>
    </row>
    <row r="170" spans="1:24" x14ac:dyDescent="0.5">
      <c r="A170" s="113" t="s">
        <v>290</v>
      </c>
      <c r="B170" s="113" t="s">
        <v>611</v>
      </c>
      <c r="C170" s="143">
        <v>0.16450000000000001</v>
      </c>
      <c r="D170" s="143">
        <v>0.1691</v>
      </c>
      <c r="E170" s="143">
        <v>0.1691</v>
      </c>
      <c r="F170" s="143">
        <v>0.153</v>
      </c>
      <c r="G170" s="143">
        <v>0.1691</v>
      </c>
      <c r="H170" s="143">
        <v>0.153</v>
      </c>
      <c r="I170" s="143">
        <v>0.1691</v>
      </c>
      <c r="J170" s="143">
        <v>0.1691</v>
      </c>
      <c r="K170" s="143">
        <v>0.16450000000000001</v>
      </c>
      <c r="L170" s="143">
        <v>0.16450000000000001</v>
      </c>
      <c r="M170" s="143">
        <v>0.16450000000000001</v>
      </c>
      <c r="N170" s="143">
        <v>0.16450000000000001</v>
      </c>
      <c r="O170" s="143">
        <v>0.16450000000000001</v>
      </c>
      <c r="P170" s="143">
        <v>0.16450000000000001</v>
      </c>
      <c r="Q170" s="143">
        <v>0.16450000000000001</v>
      </c>
      <c r="R170" s="143">
        <v>0.16450000000000001</v>
      </c>
      <c r="S170" s="143">
        <v>0.16450000000000001</v>
      </c>
      <c r="T170" s="143">
        <v>0.1691</v>
      </c>
      <c r="U170" s="143">
        <v>0.153</v>
      </c>
      <c r="V170" s="143">
        <v>0.16450000000000001</v>
      </c>
      <c r="W170" s="143">
        <v>0.16450000000000001</v>
      </c>
      <c r="X170" s="143">
        <v>0.1691</v>
      </c>
    </row>
    <row r="171" spans="1:24" x14ac:dyDescent="0.5">
      <c r="A171" s="113" t="s">
        <v>291</v>
      </c>
      <c r="B171" s="113" t="s">
        <v>612</v>
      </c>
      <c r="C171" s="143">
        <v>0.16450000000000001</v>
      </c>
      <c r="D171" s="143">
        <v>0.1691</v>
      </c>
      <c r="E171" s="143">
        <v>0.1691</v>
      </c>
      <c r="F171" s="143">
        <v>0.153</v>
      </c>
      <c r="G171" s="143">
        <v>0.1691</v>
      </c>
      <c r="H171" s="143">
        <v>0.153</v>
      </c>
      <c r="I171" s="143">
        <v>0.1691</v>
      </c>
      <c r="J171" s="143">
        <v>0.1691</v>
      </c>
      <c r="K171" s="143">
        <v>0.16450000000000001</v>
      </c>
      <c r="L171" s="143">
        <v>0.16450000000000001</v>
      </c>
      <c r="M171" s="143">
        <v>0.16450000000000001</v>
      </c>
      <c r="N171" s="143">
        <v>0.16450000000000001</v>
      </c>
      <c r="O171" s="143">
        <v>0.16450000000000001</v>
      </c>
      <c r="P171" s="143">
        <v>0.16450000000000001</v>
      </c>
      <c r="Q171" s="143">
        <v>0.16450000000000001</v>
      </c>
      <c r="R171" s="143">
        <v>0.16450000000000001</v>
      </c>
      <c r="S171" s="143">
        <v>0.16450000000000001</v>
      </c>
      <c r="T171" s="143">
        <v>0.1691</v>
      </c>
      <c r="U171" s="143">
        <v>0.153</v>
      </c>
      <c r="V171" s="143">
        <v>0.16450000000000001</v>
      </c>
      <c r="W171" s="143">
        <v>0.16450000000000001</v>
      </c>
      <c r="X171" s="143">
        <v>0.1691</v>
      </c>
    </row>
    <row r="172" spans="1:24" x14ac:dyDescent="0.5">
      <c r="A172" s="113" t="s">
        <v>292</v>
      </c>
      <c r="B172" s="113" t="s">
        <v>613</v>
      </c>
      <c r="C172" s="143">
        <v>0.16450000000000001</v>
      </c>
      <c r="D172" s="143">
        <v>0.1691</v>
      </c>
      <c r="E172" s="143">
        <v>0.1691</v>
      </c>
      <c r="F172" s="143">
        <v>0.153</v>
      </c>
      <c r="G172" s="143">
        <v>0.1691</v>
      </c>
      <c r="H172" s="143">
        <v>0.153</v>
      </c>
      <c r="I172" s="143">
        <v>0.1691</v>
      </c>
      <c r="J172" s="143">
        <v>0.1691</v>
      </c>
      <c r="K172" s="143">
        <v>0.16450000000000001</v>
      </c>
      <c r="L172" s="143">
        <v>0.16450000000000001</v>
      </c>
      <c r="M172" s="143">
        <v>0.16450000000000001</v>
      </c>
      <c r="N172" s="143">
        <v>0.16450000000000001</v>
      </c>
      <c r="O172" s="143">
        <v>0.16450000000000001</v>
      </c>
      <c r="P172" s="143">
        <v>0.16450000000000001</v>
      </c>
      <c r="Q172" s="143">
        <v>0.16450000000000001</v>
      </c>
      <c r="R172" s="143">
        <v>0.16450000000000001</v>
      </c>
      <c r="S172" s="143">
        <v>0.16450000000000001</v>
      </c>
      <c r="T172" s="143">
        <v>0.1691</v>
      </c>
      <c r="U172" s="143">
        <v>0.153</v>
      </c>
      <c r="V172" s="143">
        <v>0.16450000000000001</v>
      </c>
      <c r="W172" s="143">
        <v>0.16450000000000001</v>
      </c>
      <c r="X172" s="143">
        <v>0.1691</v>
      </c>
    </row>
    <row r="173" spans="1:24" x14ac:dyDescent="0.5">
      <c r="A173" s="113" t="s">
        <v>293</v>
      </c>
      <c r="B173" s="113" t="s">
        <v>614</v>
      </c>
      <c r="C173" s="143">
        <v>0.17979999999999999</v>
      </c>
      <c r="D173" s="143">
        <v>0.18529999999999999</v>
      </c>
      <c r="E173" s="143">
        <v>0.18529999999999999</v>
      </c>
      <c r="F173" s="143">
        <v>0.16639999999999999</v>
      </c>
      <c r="G173" s="143">
        <v>0.18529999999999999</v>
      </c>
      <c r="H173" s="143">
        <v>0.16639999999999999</v>
      </c>
      <c r="I173" s="143">
        <v>0.18529999999999999</v>
      </c>
      <c r="J173" s="143">
        <v>0.18529999999999999</v>
      </c>
      <c r="K173" s="143">
        <v>0.17979999999999999</v>
      </c>
      <c r="L173" s="143">
        <v>0.17979999999999999</v>
      </c>
      <c r="M173" s="143">
        <v>0.17979999999999999</v>
      </c>
      <c r="N173" s="143">
        <v>0.17979999999999999</v>
      </c>
      <c r="O173" s="143">
        <v>0.17979999999999999</v>
      </c>
      <c r="P173" s="143">
        <v>0.17979999999999999</v>
      </c>
      <c r="Q173" s="143">
        <v>0.17979999999999999</v>
      </c>
      <c r="R173" s="143">
        <v>0.17979999999999999</v>
      </c>
      <c r="S173" s="143">
        <v>0.17979999999999999</v>
      </c>
      <c r="T173" s="143">
        <v>0.18529999999999999</v>
      </c>
      <c r="U173" s="143">
        <v>0.16639999999999999</v>
      </c>
      <c r="V173" s="143">
        <v>0.17979999999999999</v>
      </c>
      <c r="W173" s="143">
        <v>0.17979999999999999</v>
      </c>
      <c r="X173" s="143">
        <v>0.18529999999999999</v>
      </c>
    </row>
    <row r="174" spans="1:24" x14ac:dyDescent="0.5">
      <c r="A174" s="113" t="s">
        <v>294</v>
      </c>
      <c r="B174" s="113" t="s">
        <v>615</v>
      </c>
      <c r="C174" s="143">
        <v>0.17979999999999999</v>
      </c>
      <c r="D174" s="143">
        <v>0.18529999999999999</v>
      </c>
      <c r="E174" s="143">
        <v>0.18529999999999999</v>
      </c>
      <c r="F174" s="143">
        <v>0.16639999999999999</v>
      </c>
      <c r="G174" s="143">
        <v>0.18529999999999999</v>
      </c>
      <c r="H174" s="143">
        <v>0.16639999999999999</v>
      </c>
      <c r="I174" s="143">
        <v>0.18529999999999999</v>
      </c>
      <c r="J174" s="143">
        <v>0.18529999999999999</v>
      </c>
      <c r="K174" s="143">
        <v>0.17979999999999999</v>
      </c>
      <c r="L174" s="143">
        <v>0.17979999999999999</v>
      </c>
      <c r="M174" s="143">
        <v>0.17979999999999999</v>
      </c>
      <c r="N174" s="143">
        <v>0.17979999999999999</v>
      </c>
      <c r="O174" s="143">
        <v>0.17979999999999999</v>
      </c>
      <c r="P174" s="143">
        <v>0.17979999999999999</v>
      </c>
      <c r="Q174" s="143">
        <v>0.17979999999999999</v>
      </c>
      <c r="R174" s="143">
        <v>0.17979999999999999</v>
      </c>
      <c r="S174" s="143">
        <v>0.17979999999999999</v>
      </c>
      <c r="T174" s="143">
        <v>0.18529999999999999</v>
      </c>
      <c r="U174" s="143">
        <v>0.16639999999999999</v>
      </c>
      <c r="V174" s="143">
        <v>0.17979999999999999</v>
      </c>
      <c r="W174" s="143">
        <v>0.17979999999999999</v>
      </c>
      <c r="X174" s="143">
        <v>0.18529999999999999</v>
      </c>
    </row>
    <row r="175" spans="1:24" x14ac:dyDescent="0.5">
      <c r="A175" s="113" t="s">
        <v>295</v>
      </c>
      <c r="B175" s="113" t="s">
        <v>616</v>
      </c>
      <c r="C175" s="143">
        <v>0.17979999999999999</v>
      </c>
      <c r="D175" s="143">
        <v>0.18529999999999999</v>
      </c>
      <c r="E175" s="143">
        <v>0.18529999999999999</v>
      </c>
      <c r="F175" s="143">
        <v>0.16639999999999999</v>
      </c>
      <c r="G175" s="143">
        <v>0.18529999999999999</v>
      </c>
      <c r="H175" s="143">
        <v>0.16639999999999999</v>
      </c>
      <c r="I175" s="143">
        <v>0.18529999999999999</v>
      </c>
      <c r="J175" s="143">
        <v>0.18529999999999999</v>
      </c>
      <c r="K175" s="143">
        <v>0.17979999999999999</v>
      </c>
      <c r="L175" s="143">
        <v>0.17979999999999999</v>
      </c>
      <c r="M175" s="143">
        <v>0.17979999999999999</v>
      </c>
      <c r="N175" s="143">
        <v>0.17979999999999999</v>
      </c>
      <c r="O175" s="143">
        <v>0.17979999999999999</v>
      </c>
      <c r="P175" s="143">
        <v>0.17979999999999999</v>
      </c>
      <c r="Q175" s="143">
        <v>0.17979999999999999</v>
      </c>
      <c r="R175" s="143">
        <v>0.17979999999999999</v>
      </c>
      <c r="S175" s="143">
        <v>0.17979999999999999</v>
      </c>
      <c r="T175" s="143">
        <v>0.18529999999999999</v>
      </c>
      <c r="U175" s="143">
        <v>0.16639999999999999</v>
      </c>
      <c r="V175" s="143">
        <v>0.17979999999999999</v>
      </c>
      <c r="W175" s="143">
        <v>0.17979999999999999</v>
      </c>
      <c r="X175" s="143">
        <v>0.18529999999999999</v>
      </c>
    </row>
    <row r="176" spans="1:24" x14ac:dyDescent="0.5">
      <c r="A176" s="113" t="s">
        <v>296</v>
      </c>
      <c r="B176" s="113" t="s">
        <v>617</v>
      </c>
      <c r="C176" s="143">
        <v>0.2122</v>
      </c>
      <c r="D176" s="143">
        <v>0.21929999999999999</v>
      </c>
      <c r="E176" s="143">
        <v>0.21929999999999999</v>
      </c>
      <c r="F176" s="143">
        <v>0.19450000000000001</v>
      </c>
      <c r="G176" s="143">
        <v>0.21929999999999999</v>
      </c>
      <c r="H176" s="143">
        <v>0.19450000000000001</v>
      </c>
      <c r="I176" s="143">
        <v>0.21929999999999999</v>
      </c>
      <c r="J176" s="143">
        <v>0.21929999999999999</v>
      </c>
      <c r="K176" s="143">
        <v>0.2122</v>
      </c>
      <c r="L176" s="143">
        <v>0.2122</v>
      </c>
      <c r="M176" s="143">
        <v>0.2122</v>
      </c>
      <c r="N176" s="143">
        <v>0.2122</v>
      </c>
      <c r="O176" s="143">
        <v>0.2122</v>
      </c>
      <c r="P176" s="143">
        <v>0.2122</v>
      </c>
      <c r="Q176" s="143">
        <v>0.2122</v>
      </c>
      <c r="R176" s="143">
        <v>0.2122</v>
      </c>
      <c r="S176" s="143">
        <v>0.2122</v>
      </c>
      <c r="T176" s="143">
        <v>0.21929999999999999</v>
      </c>
      <c r="U176" s="143">
        <v>0.19450000000000001</v>
      </c>
      <c r="V176" s="143">
        <v>0.2122</v>
      </c>
      <c r="W176" s="143">
        <v>0.2122</v>
      </c>
      <c r="X176" s="143">
        <v>0.21929999999999999</v>
      </c>
    </row>
    <row r="177" spans="1:24" x14ac:dyDescent="0.5">
      <c r="A177" s="113" t="s">
        <v>297</v>
      </c>
      <c r="B177" s="113" t="s">
        <v>618</v>
      </c>
      <c r="C177" s="143">
        <v>0.2122</v>
      </c>
      <c r="D177" s="143">
        <v>0.21929999999999999</v>
      </c>
      <c r="E177" s="143">
        <v>0.21929999999999999</v>
      </c>
      <c r="F177" s="143">
        <v>0.19450000000000001</v>
      </c>
      <c r="G177" s="143">
        <v>0.21929999999999999</v>
      </c>
      <c r="H177" s="143">
        <v>0.19450000000000001</v>
      </c>
      <c r="I177" s="143">
        <v>0.21929999999999999</v>
      </c>
      <c r="J177" s="143">
        <v>0.21929999999999999</v>
      </c>
      <c r="K177" s="143">
        <v>0.2122</v>
      </c>
      <c r="L177" s="143">
        <v>0.2122</v>
      </c>
      <c r="M177" s="143">
        <v>0.2122</v>
      </c>
      <c r="N177" s="143">
        <v>0.2122</v>
      </c>
      <c r="O177" s="143">
        <v>0.2122</v>
      </c>
      <c r="P177" s="143">
        <v>0.2122</v>
      </c>
      <c r="Q177" s="143">
        <v>0.2122</v>
      </c>
      <c r="R177" s="143">
        <v>0.2122</v>
      </c>
      <c r="S177" s="143">
        <v>0.2122</v>
      </c>
      <c r="T177" s="143">
        <v>0.21929999999999999</v>
      </c>
      <c r="U177" s="143">
        <v>0.19450000000000001</v>
      </c>
      <c r="V177" s="143">
        <v>0.2122</v>
      </c>
      <c r="W177" s="143">
        <v>0.2122</v>
      </c>
      <c r="X177" s="143">
        <v>0.21929999999999999</v>
      </c>
    </row>
    <row r="178" spans="1:24" x14ac:dyDescent="0.5">
      <c r="A178" s="113" t="s">
        <v>298</v>
      </c>
      <c r="B178" s="113" t="s">
        <v>619</v>
      </c>
      <c r="C178" s="143">
        <v>0.2122</v>
      </c>
      <c r="D178" s="143">
        <v>0.21929999999999999</v>
      </c>
      <c r="E178" s="143">
        <v>0.21929999999999999</v>
      </c>
      <c r="F178" s="143">
        <v>0.19450000000000001</v>
      </c>
      <c r="G178" s="143">
        <v>0.21929999999999999</v>
      </c>
      <c r="H178" s="143">
        <v>0.19450000000000001</v>
      </c>
      <c r="I178" s="143">
        <v>0.21929999999999999</v>
      </c>
      <c r="J178" s="143">
        <v>0.21929999999999999</v>
      </c>
      <c r="K178" s="143">
        <v>0.2122</v>
      </c>
      <c r="L178" s="143">
        <v>0.2122</v>
      </c>
      <c r="M178" s="143">
        <v>0.2122</v>
      </c>
      <c r="N178" s="143">
        <v>0.2122</v>
      </c>
      <c r="O178" s="143">
        <v>0.2122</v>
      </c>
      <c r="P178" s="143">
        <v>0.2122</v>
      </c>
      <c r="Q178" s="143">
        <v>0.2122</v>
      </c>
      <c r="R178" s="143">
        <v>0.2122</v>
      </c>
      <c r="S178" s="143">
        <v>0.2122</v>
      </c>
      <c r="T178" s="143">
        <v>0.21929999999999999</v>
      </c>
      <c r="U178" s="143">
        <v>0.19450000000000001</v>
      </c>
      <c r="V178" s="143">
        <v>0.2122</v>
      </c>
      <c r="W178" s="143">
        <v>0.2122</v>
      </c>
      <c r="X178" s="143">
        <v>0.21929999999999999</v>
      </c>
    </row>
    <row r="179" spans="1:24" x14ac:dyDescent="0.5">
      <c r="A179" s="113" t="s">
        <v>299</v>
      </c>
      <c r="B179" s="113" t="s">
        <v>620</v>
      </c>
      <c r="C179" s="143">
        <v>0.13070000000000001</v>
      </c>
      <c r="D179" s="143">
        <v>0.1336</v>
      </c>
      <c r="E179" s="143">
        <v>0.1336</v>
      </c>
      <c r="F179" s="143">
        <v>0.1212</v>
      </c>
      <c r="G179" s="143">
        <v>0.1336</v>
      </c>
      <c r="H179" s="143">
        <v>0.1212</v>
      </c>
      <c r="I179" s="143">
        <v>0.1336</v>
      </c>
      <c r="J179" s="143">
        <v>0.1336</v>
      </c>
      <c r="K179" s="143">
        <v>0.13070000000000001</v>
      </c>
      <c r="L179" s="143">
        <v>0.13070000000000001</v>
      </c>
      <c r="M179" s="143">
        <v>0.13070000000000001</v>
      </c>
      <c r="N179" s="143">
        <v>0.13070000000000001</v>
      </c>
      <c r="O179" s="143">
        <v>0.13070000000000001</v>
      </c>
      <c r="P179" s="143">
        <v>0.13070000000000001</v>
      </c>
      <c r="Q179" s="143">
        <v>0.13070000000000001</v>
      </c>
      <c r="R179" s="143">
        <v>0.13070000000000001</v>
      </c>
      <c r="S179" s="143">
        <v>0.13070000000000001</v>
      </c>
      <c r="T179" s="143">
        <v>0.1336</v>
      </c>
      <c r="U179" s="143">
        <v>0.1212</v>
      </c>
      <c r="V179" s="143">
        <v>0.13070000000000001</v>
      </c>
      <c r="W179" s="143">
        <v>0.13070000000000001</v>
      </c>
      <c r="X179" s="143">
        <v>0.1336</v>
      </c>
    </row>
    <row r="180" spans="1:24" x14ac:dyDescent="0.5">
      <c r="A180" s="113" t="s">
        <v>300</v>
      </c>
      <c r="B180" s="113" t="s">
        <v>621</v>
      </c>
      <c r="C180" s="143">
        <v>0.13070000000000001</v>
      </c>
      <c r="D180" s="143">
        <v>0.1336</v>
      </c>
      <c r="E180" s="143">
        <v>0.1336</v>
      </c>
      <c r="F180" s="143">
        <v>0.1212</v>
      </c>
      <c r="G180" s="143">
        <v>0.1336</v>
      </c>
      <c r="H180" s="143">
        <v>0.1212</v>
      </c>
      <c r="I180" s="143">
        <v>0.1336</v>
      </c>
      <c r="J180" s="143">
        <v>0.1336</v>
      </c>
      <c r="K180" s="143">
        <v>0.13070000000000001</v>
      </c>
      <c r="L180" s="143">
        <v>0.13070000000000001</v>
      </c>
      <c r="M180" s="143">
        <v>0.13070000000000001</v>
      </c>
      <c r="N180" s="143">
        <v>0.13070000000000001</v>
      </c>
      <c r="O180" s="143">
        <v>0.13070000000000001</v>
      </c>
      <c r="P180" s="143">
        <v>0.13070000000000001</v>
      </c>
      <c r="Q180" s="143">
        <v>0.13070000000000001</v>
      </c>
      <c r="R180" s="143">
        <v>0.13070000000000001</v>
      </c>
      <c r="S180" s="143">
        <v>0.13070000000000001</v>
      </c>
      <c r="T180" s="143">
        <v>0.1336</v>
      </c>
      <c r="U180" s="143">
        <v>0.1212</v>
      </c>
      <c r="V180" s="143">
        <v>0.13070000000000001</v>
      </c>
      <c r="W180" s="143">
        <v>0.13070000000000001</v>
      </c>
      <c r="X180" s="143">
        <v>0.1336</v>
      </c>
    </row>
    <row r="181" spans="1:24" x14ac:dyDescent="0.5">
      <c r="A181" s="113" t="s">
        <v>301</v>
      </c>
      <c r="B181" s="113" t="s">
        <v>622</v>
      </c>
      <c r="C181" s="143">
        <v>0.13070000000000001</v>
      </c>
      <c r="D181" s="143">
        <v>0.1336</v>
      </c>
      <c r="E181" s="143">
        <v>0.1336</v>
      </c>
      <c r="F181" s="143">
        <v>0.1212</v>
      </c>
      <c r="G181" s="143">
        <v>0.1336</v>
      </c>
      <c r="H181" s="143">
        <v>0.1212</v>
      </c>
      <c r="I181" s="143">
        <v>0.1336</v>
      </c>
      <c r="J181" s="143">
        <v>0.1336</v>
      </c>
      <c r="K181" s="143">
        <v>0.13070000000000001</v>
      </c>
      <c r="L181" s="143">
        <v>0.13070000000000001</v>
      </c>
      <c r="M181" s="143">
        <v>0.13070000000000001</v>
      </c>
      <c r="N181" s="143">
        <v>0.13070000000000001</v>
      </c>
      <c r="O181" s="143">
        <v>0.13070000000000001</v>
      </c>
      <c r="P181" s="143">
        <v>0.13070000000000001</v>
      </c>
      <c r="Q181" s="143">
        <v>0.13070000000000001</v>
      </c>
      <c r="R181" s="143">
        <v>0.13070000000000001</v>
      </c>
      <c r="S181" s="143">
        <v>0.13070000000000001</v>
      </c>
      <c r="T181" s="143">
        <v>0.1336</v>
      </c>
      <c r="U181" s="143">
        <v>0.1212</v>
      </c>
      <c r="V181" s="143">
        <v>0.13070000000000001</v>
      </c>
      <c r="W181" s="143">
        <v>0.13070000000000001</v>
      </c>
      <c r="X181" s="143">
        <v>0.1336</v>
      </c>
    </row>
    <row r="182" spans="1:24" x14ac:dyDescent="0.5">
      <c r="A182" s="113" t="s">
        <v>302</v>
      </c>
      <c r="B182" s="113" t="s">
        <v>623</v>
      </c>
      <c r="C182" s="143">
        <v>0.1411</v>
      </c>
      <c r="D182" s="143">
        <v>0.14449999999999999</v>
      </c>
      <c r="E182" s="143">
        <v>0.14449999999999999</v>
      </c>
      <c r="F182" s="143">
        <v>0.13270000000000001</v>
      </c>
      <c r="G182" s="143">
        <v>0.14449999999999999</v>
      </c>
      <c r="H182" s="143">
        <v>0.13270000000000001</v>
      </c>
      <c r="I182" s="143">
        <v>0.14449999999999999</v>
      </c>
      <c r="J182" s="143">
        <v>0.14449999999999999</v>
      </c>
      <c r="K182" s="143">
        <v>0.1411</v>
      </c>
      <c r="L182" s="143">
        <v>0.1411</v>
      </c>
      <c r="M182" s="143">
        <v>0.1411</v>
      </c>
      <c r="N182" s="143">
        <v>0.1411</v>
      </c>
      <c r="O182" s="143">
        <v>0.1411</v>
      </c>
      <c r="P182" s="143">
        <v>0.1411</v>
      </c>
      <c r="Q182" s="143">
        <v>0.1411</v>
      </c>
      <c r="R182" s="143">
        <v>0.1411</v>
      </c>
      <c r="S182" s="143">
        <v>0.1411</v>
      </c>
      <c r="T182" s="143">
        <v>0.14449999999999999</v>
      </c>
      <c r="U182" s="143">
        <v>0.13270000000000001</v>
      </c>
      <c r="V182" s="143">
        <v>0.1411</v>
      </c>
      <c r="W182" s="143">
        <v>0.1411</v>
      </c>
      <c r="X182" s="143">
        <v>0.14449999999999999</v>
      </c>
    </row>
    <row r="183" spans="1:24" x14ac:dyDescent="0.5">
      <c r="A183" s="113" t="s">
        <v>303</v>
      </c>
      <c r="B183" s="113" t="s">
        <v>624</v>
      </c>
      <c r="C183" s="143">
        <v>0.1411</v>
      </c>
      <c r="D183" s="143">
        <v>0.14449999999999999</v>
      </c>
      <c r="E183" s="143">
        <v>0.14449999999999999</v>
      </c>
      <c r="F183" s="143">
        <v>0.13270000000000001</v>
      </c>
      <c r="G183" s="143">
        <v>0.14449999999999999</v>
      </c>
      <c r="H183" s="143">
        <v>0.13270000000000001</v>
      </c>
      <c r="I183" s="143">
        <v>0.14449999999999999</v>
      </c>
      <c r="J183" s="143">
        <v>0.14449999999999999</v>
      </c>
      <c r="K183" s="143">
        <v>0.1411</v>
      </c>
      <c r="L183" s="143">
        <v>0.1411</v>
      </c>
      <c r="M183" s="143">
        <v>0.1411</v>
      </c>
      <c r="N183" s="143">
        <v>0.1411</v>
      </c>
      <c r="O183" s="143">
        <v>0.1411</v>
      </c>
      <c r="P183" s="143">
        <v>0.1411</v>
      </c>
      <c r="Q183" s="143">
        <v>0.1411</v>
      </c>
      <c r="R183" s="143">
        <v>0.1411</v>
      </c>
      <c r="S183" s="143">
        <v>0.1411</v>
      </c>
      <c r="T183" s="143">
        <v>0.14449999999999999</v>
      </c>
      <c r="U183" s="143">
        <v>0.13270000000000001</v>
      </c>
      <c r="V183" s="143">
        <v>0.1411</v>
      </c>
      <c r="W183" s="143">
        <v>0.1411</v>
      </c>
      <c r="X183" s="143">
        <v>0.14449999999999999</v>
      </c>
    </row>
    <row r="184" spans="1:24" x14ac:dyDescent="0.5">
      <c r="A184" s="113" t="s">
        <v>304</v>
      </c>
      <c r="B184" s="113" t="s">
        <v>625</v>
      </c>
      <c r="C184" s="143">
        <v>0.1411</v>
      </c>
      <c r="D184" s="143">
        <v>0.14449999999999999</v>
      </c>
      <c r="E184" s="143">
        <v>0.14449999999999999</v>
      </c>
      <c r="F184" s="143">
        <v>0.13270000000000001</v>
      </c>
      <c r="G184" s="143">
        <v>0.14449999999999999</v>
      </c>
      <c r="H184" s="143">
        <v>0.13270000000000001</v>
      </c>
      <c r="I184" s="143">
        <v>0.14449999999999999</v>
      </c>
      <c r="J184" s="143">
        <v>0.14449999999999999</v>
      </c>
      <c r="K184" s="143">
        <v>0.1411</v>
      </c>
      <c r="L184" s="143">
        <v>0.1411</v>
      </c>
      <c r="M184" s="143">
        <v>0.1411</v>
      </c>
      <c r="N184" s="143">
        <v>0.1411</v>
      </c>
      <c r="O184" s="143">
        <v>0.1411</v>
      </c>
      <c r="P184" s="143">
        <v>0.1411</v>
      </c>
      <c r="Q184" s="143">
        <v>0.1411</v>
      </c>
      <c r="R184" s="143">
        <v>0.1411</v>
      </c>
      <c r="S184" s="143">
        <v>0.1411</v>
      </c>
      <c r="T184" s="143">
        <v>0.14449999999999999</v>
      </c>
      <c r="U184" s="143">
        <v>0.13270000000000001</v>
      </c>
      <c r="V184" s="143">
        <v>0.1411</v>
      </c>
      <c r="W184" s="143">
        <v>0.1411</v>
      </c>
      <c r="X184" s="143">
        <v>0.14449999999999999</v>
      </c>
    </row>
    <row r="185" spans="1:24" x14ac:dyDescent="0.5">
      <c r="A185" s="113" t="s">
        <v>305</v>
      </c>
      <c r="B185" s="113" t="s">
        <v>626</v>
      </c>
      <c r="C185" s="143">
        <v>0.12590000000000001</v>
      </c>
      <c r="D185" s="143">
        <v>0.1285</v>
      </c>
      <c r="E185" s="143">
        <v>0.1285</v>
      </c>
      <c r="F185" s="143">
        <v>0.1118</v>
      </c>
      <c r="G185" s="143">
        <v>0.1285</v>
      </c>
      <c r="H185" s="143">
        <v>0.1118</v>
      </c>
      <c r="I185" s="143">
        <v>0.1285</v>
      </c>
      <c r="J185" s="143">
        <v>0.1285</v>
      </c>
      <c r="K185" s="143">
        <v>0.12590000000000001</v>
      </c>
      <c r="L185" s="143">
        <v>0.12590000000000001</v>
      </c>
      <c r="M185" s="143">
        <v>0.12590000000000001</v>
      </c>
      <c r="N185" s="143">
        <v>0.12590000000000001</v>
      </c>
      <c r="O185" s="143">
        <v>0.12590000000000001</v>
      </c>
      <c r="P185" s="143">
        <v>0.12590000000000001</v>
      </c>
      <c r="Q185" s="143">
        <v>0.12590000000000001</v>
      </c>
      <c r="R185" s="143">
        <v>0.12590000000000001</v>
      </c>
      <c r="S185" s="143">
        <v>0.12590000000000001</v>
      </c>
      <c r="T185" s="143">
        <v>0.1285</v>
      </c>
      <c r="U185" s="143">
        <v>0.1118</v>
      </c>
      <c r="V185" s="143">
        <v>0.12590000000000001</v>
      </c>
      <c r="W185" s="143">
        <v>0.12590000000000001</v>
      </c>
      <c r="X185" s="143">
        <v>0.1285</v>
      </c>
    </row>
    <row r="186" spans="1:24" x14ac:dyDescent="0.5">
      <c r="A186" s="113" t="s">
        <v>306</v>
      </c>
      <c r="B186" s="113" t="s">
        <v>627</v>
      </c>
      <c r="C186" s="143">
        <v>0.12590000000000001</v>
      </c>
      <c r="D186" s="143">
        <v>0.1285</v>
      </c>
      <c r="E186" s="143">
        <v>0.1285</v>
      </c>
      <c r="F186" s="143">
        <v>0.1118</v>
      </c>
      <c r="G186" s="143">
        <v>0.1285</v>
      </c>
      <c r="H186" s="143">
        <v>0.1118</v>
      </c>
      <c r="I186" s="143">
        <v>0.1285</v>
      </c>
      <c r="J186" s="143">
        <v>0.1285</v>
      </c>
      <c r="K186" s="143">
        <v>0.12590000000000001</v>
      </c>
      <c r="L186" s="143">
        <v>0.12590000000000001</v>
      </c>
      <c r="M186" s="143">
        <v>0.12590000000000001</v>
      </c>
      <c r="N186" s="143">
        <v>0.12590000000000001</v>
      </c>
      <c r="O186" s="143">
        <v>0.12590000000000001</v>
      </c>
      <c r="P186" s="143">
        <v>0.12590000000000001</v>
      </c>
      <c r="Q186" s="143">
        <v>0.12590000000000001</v>
      </c>
      <c r="R186" s="143">
        <v>0.12590000000000001</v>
      </c>
      <c r="S186" s="143">
        <v>0.12590000000000001</v>
      </c>
      <c r="T186" s="143">
        <v>0.1285</v>
      </c>
      <c r="U186" s="143">
        <v>0.1118</v>
      </c>
      <c r="V186" s="143">
        <v>0.12590000000000001</v>
      </c>
      <c r="W186" s="143">
        <v>0.12590000000000001</v>
      </c>
      <c r="X186" s="143">
        <v>0.1285</v>
      </c>
    </row>
    <row r="187" spans="1:24" x14ac:dyDescent="0.5">
      <c r="A187" s="113" t="s">
        <v>307</v>
      </c>
      <c r="B187" s="113" t="s">
        <v>628</v>
      </c>
      <c r="C187" s="143">
        <v>0.12590000000000001</v>
      </c>
      <c r="D187" s="143">
        <v>0.1285</v>
      </c>
      <c r="E187" s="143">
        <v>0.1285</v>
      </c>
      <c r="F187" s="143">
        <v>0.1118</v>
      </c>
      <c r="G187" s="143">
        <v>0.1285</v>
      </c>
      <c r="H187" s="143">
        <v>0.1118</v>
      </c>
      <c r="I187" s="143">
        <v>0.1285</v>
      </c>
      <c r="J187" s="143">
        <v>0.1285</v>
      </c>
      <c r="K187" s="143">
        <v>0.12590000000000001</v>
      </c>
      <c r="L187" s="143">
        <v>0.12590000000000001</v>
      </c>
      <c r="M187" s="143">
        <v>0.12590000000000001</v>
      </c>
      <c r="N187" s="143">
        <v>0.12590000000000001</v>
      </c>
      <c r="O187" s="143">
        <v>0.12590000000000001</v>
      </c>
      <c r="P187" s="143">
        <v>0.12590000000000001</v>
      </c>
      <c r="Q187" s="143">
        <v>0.12590000000000001</v>
      </c>
      <c r="R187" s="143">
        <v>0.12590000000000001</v>
      </c>
      <c r="S187" s="143">
        <v>0.12590000000000001</v>
      </c>
      <c r="T187" s="143">
        <v>0.1285</v>
      </c>
      <c r="U187" s="143">
        <v>0.1118</v>
      </c>
      <c r="V187" s="143">
        <v>0.12590000000000001</v>
      </c>
      <c r="W187" s="143">
        <v>0.12590000000000001</v>
      </c>
      <c r="X187" s="143">
        <v>0.1285</v>
      </c>
    </row>
    <row r="188" spans="1:24" x14ac:dyDescent="0.5">
      <c r="A188" s="113" t="s">
        <v>308</v>
      </c>
      <c r="B188" s="113" t="s">
        <v>629</v>
      </c>
      <c r="C188" s="143">
        <v>0.19320000000000001</v>
      </c>
      <c r="D188" s="143">
        <v>0.1993</v>
      </c>
      <c r="E188" s="143">
        <v>0.1993</v>
      </c>
      <c r="F188" s="143">
        <v>0.17799999999999999</v>
      </c>
      <c r="G188" s="143">
        <v>0.1993</v>
      </c>
      <c r="H188" s="143">
        <v>0.17799999999999999</v>
      </c>
      <c r="I188" s="143">
        <v>0.1993</v>
      </c>
      <c r="J188" s="143">
        <v>0.1993</v>
      </c>
      <c r="K188" s="143">
        <v>0.19320000000000001</v>
      </c>
      <c r="L188" s="143">
        <v>0.19320000000000001</v>
      </c>
      <c r="M188" s="143">
        <v>0.19320000000000001</v>
      </c>
      <c r="N188" s="143">
        <v>0.19320000000000001</v>
      </c>
      <c r="O188" s="143">
        <v>0.19320000000000001</v>
      </c>
      <c r="P188" s="143">
        <v>0.19320000000000001</v>
      </c>
      <c r="Q188" s="143">
        <v>0.19320000000000001</v>
      </c>
      <c r="R188" s="143">
        <v>0.19320000000000001</v>
      </c>
      <c r="S188" s="143">
        <v>0.19320000000000001</v>
      </c>
      <c r="T188" s="143">
        <v>0.1993</v>
      </c>
      <c r="U188" s="143">
        <v>0.17799999999999999</v>
      </c>
      <c r="V188" s="143">
        <v>0.19320000000000001</v>
      </c>
      <c r="W188" s="143">
        <v>0.19320000000000001</v>
      </c>
      <c r="X188" s="143">
        <v>0.1993</v>
      </c>
    </row>
    <row r="189" spans="1:24" x14ac:dyDescent="0.5">
      <c r="A189" s="113" t="s">
        <v>309</v>
      </c>
      <c r="B189" s="113" t="s">
        <v>630</v>
      </c>
      <c r="C189" s="143">
        <v>0.19320000000000001</v>
      </c>
      <c r="D189" s="143">
        <v>0.1993</v>
      </c>
      <c r="E189" s="143">
        <v>0.1993</v>
      </c>
      <c r="F189" s="143">
        <v>0.17799999999999999</v>
      </c>
      <c r="G189" s="143">
        <v>0.1993</v>
      </c>
      <c r="H189" s="143">
        <v>0.17799999999999999</v>
      </c>
      <c r="I189" s="143">
        <v>0.1993</v>
      </c>
      <c r="J189" s="143">
        <v>0.1993</v>
      </c>
      <c r="K189" s="143">
        <v>0.19320000000000001</v>
      </c>
      <c r="L189" s="143">
        <v>0.19320000000000001</v>
      </c>
      <c r="M189" s="143">
        <v>0.19320000000000001</v>
      </c>
      <c r="N189" s="143">
        <v>0.19320000000000001</v>
      </c>
      <c r="O189" s="143">
        <v>0.19320000000000001</v>
      </c>
      <c r="P189" s="143">
        <v>0.19320000000000001</v>
      </c>
      <c r="Q189" s="143">
        <v>0.19320000000000001</v>
      </c>
      <c r="R189" s="143">
        <v>0.19320000000000001</v>
      </c>
      <c r="S189" s="143">
        <v>0.19320000000000001</v>
      </c>
      <c r="T189" s="143">
        <v>0.1993</v>
      </c>
      <c r="U189" s="143">
        <v>0.17799999999999999</v>
      </c>
      <c r="V189" s="143">
        <v>0.19320000000000001</v>
      </c>
      <c r="W189" s="143">
        <v>0.19320000000000001</v>
      </c>
      <c r="X189" s="143">
        <v>0.1993</v>
      </c>
    </row>
    <row r="190" spans="1:24" x14ac:dyDescent="0.5">
      <c r="A190" s="113" t="s">
        <v>310</v>
      </c>
      <c r="B190" s="113" t="s">
        <v>631</v>
      </c>
      <c r="C190" s="143">
        <v>0.19320000000000001</v>
      </c>
      <c r="D190" s="143">
        <v>0.1993</v>
      </c>
      <c r="E190" s="143">
        <v>0.1993</v>
      </c>
      <c r="F190" s="143">
        <v>0.17799999999999999</v>
      </c>
      <c r="G190" s="143">
        <v>0.1993</v>
      </c>
      <c r="H190" s="143">
        <v>0.17799999999999999</v>
      </c>
      <c r="I190" s="143">
        <v>0.1993</v>
      </c>
      <c r="J190" s="143">
        <v>0.1993</v>
      </c>
      <c r="K190" s="143">
        <v>0.19320000000000001</v>
      </c>
      <c r="L190" s="143">
        <v>0.19320000000000001</v>
      </c>
      <c r="M190" s="143">
        <v>0.19320000000000001</v>
      </c>
      <c r="N190" s="143">
        <v>0.19320000000000001</v>
      </c>
      <c r="O190" s="143">
        <v>0.19320000000000001</v>
      </c>
      <c r="P190" s="143">
        <v>0.19320000000000001</v>
      </c>
      <c r="Q190" s="143">
        <v>0.19320000000000001</v>
      </c>
      <c r="R190" s="143">
        <v>0.19320000000000001</v>
      </c>
      <c r="S190" s="143">
        <v>0.19320000000000001</v>
      </c>
      <c r="T190" s="143">
        <v>0.1993</v>
      </c>
      <c r="U190" s="143">
        <v>0.17799999999999999</v>
      </c>
      <c r="V190" s="143">
        <v>0.19320000000000001</v>
      </c>
      <c r="W190" s="143">
        <v>0.19320000000000001</v>
      </c>
      <c r="X190" s="143">
        <v>0.1993</v>
      </c>
    </row>
    <row r="191" spans="1:24" x14ac:dyDescent="0.5">
      <c r="A191" s="113" t="s">
        <v>311</v>
      </c>
      <c r="B191" s="113" t="s">
        <v>632</v>
      </c>
      <c r="C191" s="143">
        <v>0.12429999999999999</v>
      </c>
      <c r="D191" s="143">
        <v>0.12759999999999999</v>
      </c>
      <c r="E191" s="143">
        <v>0.12759999999999999</v>
      </c>
      <c r="F191" s="143">
        <v>0.1099</v>
      </c>
      <c r="G191" s="143">
        <v>0.12759999999999999</v>
      </c>
      <c r="H191" s="143">
        <v>0.1099</v>
      </c>
      <c r="I191" s="143">
        <v>0.12759999999999999</v>
      </c>
      <c r="J191" s="143">
        <v>0.12759999999999999</v>
      </c>
      <c r="K191" s="143">
        <v>0.12429999999999999</v>
      </c>
      <c r="L191" s="143">
        <v>0.12429999999999999</v>
      </c>
      <c r="M191" s="143">
        <v>0.12429999999999999</v>
      </c>
      <c r="N191" s="143">
        <v>0.12429999999999999</v>
      </c>
      <c r="O191" s="143">
        <v>0.12429999999999999</v>
      </c>
      <c r="P191" s="143">
        <v>0.12429999999999999</v>
      </c>
      <c r="Q191" s="143">
        <v>0.12429999999999999</v>
      </c>
      <c r="R191" s="143">
        <v>0.12429999999999999</v>
      </c>
      <c r="S191" s="143">
        <v>0.12429999999999999</v>
      </c>
      <c r="T191" s="143">
        <v>0.12759999999999999</v>
      </c>
      <c r="U191" s="143">
        <v>0.1099</v>
      </c>
      <c r="V191" s="143">
        <v>0.12429999999999999</v>
      </c>
      <c r="W191" s="143">
        <v>0.12429999999999999</v>
      </c>
      <c r="X191" s="143">
        <v>0.12759999999999999</v>
      </c>
    </row>
    <row r="192" spans="1:24" x14ac:dyDescent="0.5">
      <c r="A192" s="113" t="s">
        <v>312</v>
      </c>
      <c r="B192" s="113" t="s">
        <v>633</v>
      </c>
      <c r="C192" s="143">
        <v>0.12429999999999999</v>
      </c>
      <c r="D192" s="143">
        <v>0.12759999999999999</v>
      </c>
      <c r="E192" s="143">
        <v>0.12759999999999999</v>
      </c>
      <c r="F192" s="143">
        <v>0.1099</v>
      </c>
      <c r="G192" s="143">
        <v>0.12759999999999999</v>
      </c>
      <c r="H192" s="143">
        <v>0.1099</v>
      </c>
      <c r="I192" s="143">
        <v>0.12759999999999999</v>
      </c>
      <c r="J192" s="143">
        <v>0.12759999999999999</v>
      </c>
      <c r="K192" s="143">
        <v>0.12429999999999999</v>
      </c>
      <c r="L192" s="143">
        <v>0.12429999999999999</v>
      </c>
      <c r="M192" s="143">
        <v>0.12429999999999999</v>
      </c>
      <c r="N192" s="143">
        <v>0.12429999999999999</v>
      </c>
      <c r="O192" s="143">
        <v>0.12429999999999999</v>
      </c>
      <c r="P192" s="143">
        <v>0.12429999999999999</v>
      </c>
      <c r="Q192" s="143">
        <v>0.12429999999999999</v>
      </c>
      <c r="R192" s="143">
        <v>0.12429999999999999</v>
      </c>
      <c r="S192" s="143">
        <v>0.12429999999999999</v>
      </c>
      <c r="T192" s="143">
        <v>0.12759999999999999</v>
      </c>
      <c r="U192" s="143">
        <v>0.1099</v>
      </c>
      <c r="V192" s="143">
        <v>0.12429999999999999</v>
      </c>
      <c r="W192" s="143">
        <v>0.12429999999999999</v>
      </c>
      <c r="X192" s="143">
        <v>0.12759999999999999</v>
      </c>
    </row>
    <row r="193" spans="1:24" x14ac:dyDescent="0.5">
      <c r="A193" s="113" t="s">
        <v>313</v>
      </c>
      <c r="B193" s="113" t="s">
        <v>634</v>
      </c>
      <c r="C193" s="143">
        <v>0.12429999999999999</v>
      </c>
      <c r="D193" s="143">
        <v>0.12759999999999999</v>
      </c>
      <c r="E193" s="143">
        <v>0.12759999999999999</v>
      </c>
      <c r="F193" s="143">
        <v>0.1099</v>
      </c>
      <c r="G193" s="143">
        <v>0.12759999999999999</v>
      </c>
      <c r="H193" s="143">
        <v>0.1099</v>
      </c>
      <c r="I193" s="143">
        <v>0.12759999999999999</v>
      </c>
      <c r="J193" s="143">
        <v>0.12759999999999999</v>
      </c>
      <c r="K193" s="143">
        <v>0.12429999999999999</v>
      </c>
      <c r="L193" s="143">
        <v>0.12429999999999999</v>
      </c>
      <c r="M193" s="143">
        <v>0.12429999999999999</v>
      </c>
      <c r="N193" s="143">
        <v>0.12429999999999999</v>
      </c>
      <c r="O193" s="143">
        <v>0.12429999999999999</v>
      </c>
      <c r="P193" s="143">
        <v>0.12429999999999999</v>
      </c>
      <c r="Q193" s="143">
        <v>0.12429999999999999</v>
      </c>
      <c r="R193" s="143">
        <v>0.12429999999999999</v>
      </c>
      <c r="S193" s="143">
        <v>0.12429999999999999</v>
      </c>
      <c r="T193" s="143">
        <v>0.12759999999999999</v>
      </c>
      <c r="U193" s="143">
        <v>0.1099</v>
      </c>
      <c r="V193" s="143">
        <v>0.12429999999999999</v>
      </c>
      <c r="W193" s="143">
        <v>0.12429999999999999</v>
      </c>
      <c r="X193" s="143">
        <v>0.12759999999999999</v>
      </c>
    </row>
    <row r="194" spans="1:24" x14ac:dyDescent="0.5">
      <c r="A194" s="113" t="s">
        <v>314</v>
      </c>
      <c r="B194" s="113" t="s">
        <v>635</v>
      </c>
      <c r="C194" s="143">
        <v>0.15340000000000001</v>
      </c>
      <c r="D194" s="143">
        <v>0.1575</v>
      </c>
      <c r="E194" s="143">
        <v>0.1575</v>
      </c>
      <c r="F194" s="143">
        <v>0.1434</v>
      </c>
      <c r="G194" s="143">
        <v>0.1575</v>
      </c>
      <c r="H194" s="143">
        <v>0.1434</v>
      </c>
      <c r="I194" s="143">
        <v>0.1575</v>
      </c>
      <c r="J194" s="143">
        <v>0.1575</v>
      </c>
      <c r="K194" s="143">
        <v>0.15340000000000001</v>
      </c>
      <c r="L194" s="143">
        <v>0.15340000000000001</v>
      </c>
      <c r="M194" s="143">
        <v>0.15340000000000001</v>
      </c>
      <c r="N194" s="143">
        <v>0.15340000000000001</v>
      </c>
      <c r="O194" s="143">
        <v>0.15340000000000001</v>
      </c>
      <c r="P194" s="143">
        <v>0.15340000000000001</v>
      </c>
      <c r="Q194" s="143">
        <v>0.15340000000000001</v>
      </c>
      <c r="R194" s="143">
        <v>0.15340000000000001</v>
      </c>
      <c r="S194" s="143">
        <v>0.15340000000000001</v>
      </c>
      <c r="T194" s="143">
        <v>0.1575</v>
      </c>
      <c r="U194" s="143">
        <v>0.1434</v>
      </c>
      <c r="V194" s="143">
        <v>0.15340000000000001</v>
      </c>
      <c r="W194" s="143">
        <v>0.15340000000000001</v>
      </c>
      <c r="X194" s="143">
        <v>0.1575</v>
      </c>
    </row>
    <row r="195" spans="1:24" x14ac:dyDescent="0.5">
      <c r="A195" s="113" t="s">
        <v>315</v>
      </c>
      <c r="B195" s="113" t="s">
        <v>636</v>
      </c>
      <c r="C195" s="143">
        <v>0.15340000000000001</v>
      </c>
      <c r="D195" s="143">
        <v>0.1575</v>
      </c>
      <c r="E195" s="143">
        <v>0.1575</v>
      </c>
      <c r="F195" s="143">
        <v>0.1434</v>
      </c>
      <c r="G195" s="143">
        <v>0.1575</v>
      </c>
      <c r="H195" s="143">
        <v>0.1434</v>
      </c>
      <c r="I195" s="143">
        <v>0.1575</v>
      </c>
      <c r="J195" s="143">
        <v>0.1575</v>
      </c>
      <c r="K195" s="143">
        <v>0.15340000000000001</v>
      </c>
      <c r="L195" s="143">
        <v>0.15340000000000001</v>
      </c>
      <c r="M195" s="143">
        <v>0.15340000000000001</v>
      </c>
      <c r="N195" s="143">
        <v>0.15340000000000001</v>
      </c>
      <c r="O195" s="143">
        <v>0.15340000000000001</v>
      </c>
      <c r="P195" s="143">
        <v>0.15340000000000001</v>
      </c>
      <c r="Q195" s="143">
        <v>0.15340000000000001</v>
      </c>
      <c r="R195" s="143">
        <v>0.15340000000000001</v>
      </c>
      <c r="S195" s="143">
        <v>0.15340000000000001</v>
      </c>
      <c r="T195" s="143">
        <v>0.1575</v>
      </c>
      <c r="U195" s="143">
        <v>0.1434</v>
      </c>
      <c r="V195" s="143">
        <v>0.15340000000000001</v>
      </c>
      <c r="W195" s="143">
        <v>0.15340000000000001</v>
      </c>
      <c r="X195" s="143">
        <v>0.1575</v>
      </c>
    </row>
    <row r="196" spans="1:24" x14ac:dyDescent="0.5">
      <c r="A196" s="113" t="s">
        <v>316</v>
      </c>
      <c r="B196" s="113" t="s">
        <v>637</v>
      </c>
      <c r="C196" s="143">
        <v>0.15340000000000001</v>
      </c>
      <c r="D196" s="143">
        <v>0.1575</v>
      </c>
      <c r="E196" s="143">
        <v>0.1575</v>
      </c>
      <c r="F196" s="143">
        <v>0.1434</v>
      </c>
      <c r="G196" s="143">
        <v>0.1575</v>
      </c>
      <c r="H196" s="143">
        <v>0.1434</v>
      </c>
      <c r="I196" s="143">
        <v>0.1575</v>
      </c>
      <c r="J196" s="143">
        <v>0.1575</v>
      </c>
      <c r="K196" s="143">
        <v>0.15340000000000001</v>
      </c>
      <c r="L196" s="143">
        <v>0.15340000000000001</v>
      </c>
      <c r="M196" s="143">
        <v>0.15340000000000001</v>
      </c>
      <c r="N196" s="143">
        <v>0.15340000000000001</v>
      </c>
      <c r="O196" s="143">
        <v>0.15340000000000001</v>
      </c>
      <c r="P196" s="143">
        <v>0.15340000000000001</v>
      </c>
      <c r="Q196" s="143">
        <v>0.15340000000000001</v>
      </c>
      <c r="R196" s="143">
        <v>0.15340000000000001</v>
      </c>
      <c r="S196" s="143">
        <v>0.15340000000000001</v>
      </c>
      <c r="T196" s="143">
        <v>0.1575</v>
      </c>
      <c r="U196" s="143">
        <v>0.1434</v>
      </c>
      <c r="V196" s="143">
        <v>0.15340000000000001</v>
      </c>
      <c r="W196" s="143">
        <v>0.15340000000000001</v>
      </c>
      <c r="X196" s="143">
        <v>0.1575</v>
      </c>
    </row>
    <row r="197" spans="1:24" x14ac:dyDescent="0.5">
      <c r="A197" s="113" t="s">
        <v>317</v>
      </c>
      <c r="B197" s="113" t="s">
        <v>638</v>
      </c>
      <c r="C197" s="143">
        <v>0.1464</v>
      </c>
      <c r="D197" s="143">
        <v>0.15010000000000001</v>
      </c>
      <c r="E197" s="143">
        <v>0.15010000000000001</v>
      </c>
      <c r="F197" s="143">
        <v>0.13730000000000001</v>
      </c>
      <c r="G197" s="143">
        <v>0.15010000000000001</v>
      </c>
      <c r="H197" s="143">
        <v>0.13730000000000001</v>
      </c>
      <c r="I197" s="143">
        <v>0.15010000000000001</v>
      </c>
      <c r="J197" s="143">
        <v>0.15010000000000001</v>
      </c>
      <c r="K197" s="143">
        <v>0.1464</v>
      </c>
      <c r="L197" s="143">
        <v>0.1464</v>
      </c>
      <c r="M197" s="143">
        <v>0.1464</v>
      </c>
      <c r="N197" s="143">
        <v>0.1464</v>
      </c>
      <c r="O197" s="143">
        <v>0.1464</v>
      </c>
      <c r="P197" s="143">
        <v>0.1464</v>
      </c>
      <c r="Q197" s="143">
        <v>0.1464</v>
      </c>
      <c r="R197" s="143">
        <v>0.1464</v>
      </c>
      <c r="S197" s="143">
        <v>0.1464</v>
      </c>
      <c r="T197" s="143">
        <v>0.15010000000000001</v>
      </c>
      <c r="U197" s="143">
        <v>0.13730000000000001</v>
      </c>
      <c r="V197" s="143">
        <v>0.1464</v>
      </c>
      <c r="W197" s="143">
        <v>0.1464</v>
      </c>
      <c r="X197" s="143">
        <v>0.15010000000000001</v>
      </c>
    </row>
    <row r="198" spans="1:24" x14ac:dyDescent="0.5">
      <c r="A198" s="113" t="s">
        <v>318</v>
      </c>
      <c r="B198" s="113" t="s">
        <v>639</v>
      </c>
      <c r="C198" s="143">
        <v>0.1464</v>
      </c>
      <c r="D198" s="143">
        <v>0.15010000000000001</v>
      </c>
      <c r="E198" s="143">
        <v>0.15010000000000001</v>
      </c>
      <c r="F198" s="143">
        <v>0.13730000000000001</v>
      </c>
      <c r="G198" s="143">
        <v>0.15010000000000001</v>
      </c>
      <c r="H198" s="143">
        <v>0.13730000000000001</v>
      </c>
      <c r="I198" s="143">
        <v>0.15010000000000001</v>
      </c>
      <c r="J198" s="143">
        <v>0.15010000000000001</v>
      </c>
      <c r="K198" s="143">
        <v>0.1464</v>
      </c>
      <c r="L198" s="143">
        <v>0.1464</v>
      </c>
      <c r="M198" s="143">
        <v>0.1464</v>
      </c>
      <c r="N198" s="143">
        <v>0.1464</v>
      </c>
      <c r="O198" s="143">
        <v>0.1464</v>
      </c>
      <c r="P198" s="143">
        <v>0.1464</v>
      </c>
      <c r="Q198" s="143">
        <v>0.1464</v>
      </c>
      <c r="R198" s="143">
        <v>0.1464</v>
      </c>
      <c r="S198" s="143">
        <v>0.1464</v>
      </c>
      <c r="T198" s="143">
        <v>0.15010000000000001</v>
      </c>
      <c r="U198" s="143">
        <v>0.13730000000000001</v>
      </c>
      <c r="V198" s="143">
        <v>0.1464</v>
      </c>
      <c r="W198" s="143">
        <v>0.1464</v>
      </c>
      <c r="X198" s="143">
        <v>0.15010000000000001</v>
      </c>
    </row>
    <row r="199" spans="1:24" x14ac:dyDescent="0.5">
      <c r="A199" s="113" t="s">
        <v>319</v>
      </c>
      <c r="B199" s="113" t="s">
        <v>640</v>
      </c>
      <c r="C199" s="143">
        <v>0.1464</v>
      </c>
      <c r="D199" s="143">
        <v>0.15010000000000001</v>
      </c>
      <c r="E199" s="143">
        <v>0.15010000000000001</v>
      </c>
      <c r="F199" s="143">
        <v>0.13730000000000001</v>
      </c>
      <c r="G199" s="143">
        <v>0.15010000000000001</v>
      </c>
      <c r="H199" s="143">
        <v>0.13730000000000001</v>
      </c>
      <c r="I199" s="143">
        <v>0.15010000000000001</v>
      </c>
      <c r="J199" s="143">
        <v>0.15010000000000001</v>
      </c>
      <c r="K199" s="143">
        <v>0.1464</v>
      </c>
      <c r="L199" s="143">
        <v>0.1464</v>
      </c>
      <c r="M199" s="143">
        <v>0.1464</v>
      </c>
      <c r="N199" s="143">
        <v>0.1464</v>
      </c>
      <c r="O199" s="143">
        <v>0.1464</v>
      </c>
      <c r="P199" s="143">
        <v>0.1464</v>
      </c>
      <c r="Q199" s="143">
        <v>0.1464</v>
      </c>
      <c r="R199" s="143">
        <v>0.1464</v>
      </c>
      <c r="S199" s="143">
        <v>0.1464</v>
      </c>
      <c r="T199" s="143">
        <v>0.15010000000000001</v>
      </c>
      <c r="U199" s="143">
        <v>0.13730000000000001</v>
      </c>
      <c r="V199" s="143">
        <v>0.1464</v>
      </c>
      <c r="W199" s="143">
        <v>0.1464</v>
      </c>
      <c r="X199" s="143">
        <v>0.15010000000000001</v>
      </c>
    </row>
    <row r="200" spans="1:24" x14ac:dyDescent="0.5">
      <c r="A200" s="113" t="s">
        <v>320</v>
      </c>
      <c r="B200" s="113" t="s">
        <v>641</v>
      </c>
      <c r="C200" s="143">
        <v>0.15620000000000001</v>
      </c>
      <c r="D200" s="143">
        <v>0.16039999999999999</v>
      </c>
      <c r="E200" s="143">
        <v>0.16039999999999999</v>
      </c>
      <c r="F200" s="143">
        <v>0.14580000000000001</v>
      </c>
      <c r="G200" s="143">
        <v>0.16039999999999999</v>
      </c>
      <c r="H200" s="143">
        <v>0.14580000000000001</v>
      </c>
      <c r="I200" s="143">
        <v>0.16039999999999999</v>
      </c>
      <c r="J200" s="143">
        <v>0.16039999999999999</v>
      </c>
      <c r="K200" s="143">
        <v>0.15620000000000001</v>
      </c>
      <c r="L200" s="143">
        <v>0.15620000000000001</v>
      </c>
      <c r="M200" s="143">
        <v>0.15620000000000001</v>
      </c>
      <c r="N200" s="143">
        <v>0.15620000000000001</v>
      </c>
      <c r="O200" s="143">
        <v>0.15620000000000001</v>
      </c>
      <c r="P200" s="143">
        <v>0.15620000000000001</v>
      </c>
      <c r="Q200" s="143">
        <v>0.15620000000000001</v>
      </c>
      <c r="R200" s="143">
        <v>0.15620000000000001</v>
      </c>
      <c r="S200" s="143">
        <v>0.15620000000000001</v>
      </c>
      <c r="T200" s="143">
        <v>0.16039999999999999</v>
      </c>
      <c r="U200" s="143">
        <v>0.14580000000000001</v>
      </c>
      <c r="V200" s="143">
        <v>0.15620000000000001</v>
      </c>
      <c r="W200" s="143">
        <v>0.15620000000000001</v>
      </c>
      <c r="X200" s="143">
        <v>0.16039999999999999</v>
      </c>
    </row>
    <row r="201" spans="1:24" x14ac:dyDescent="0.5">
      <c r="A201" s="113" t="s">
        <v>321</v>
      </c>
      <c r="B201" s="113" t="s">
        <v>642</v>
      </c>
      <c r="C201" s="143">
        <v>0.15620000000000001</v>
      </c>
      <c r="D201" s="143">
        <v>0.16039999999999999</v>
      </c>
      <c r="E201" s="143">
        <v>0.16039999999999999</v>
      </c>
      <c r="F201" s="143">
        <v>0.14580000000000001</v>
      </c>
      <c r="G201" s="143">
        <v>0.16039999999999999</v>
      </c>
      <c r="H201" s="143">
        <v>0.14580000000000001</v>
      </c>
      <c r="I201" s="143">
        <v>0.16039999999999999</v>
      </c>
      <c r="J201" s="143">
        <v>0.16039999999999999</v>
      </c>
      <c r="K201" s="143">
        <v>0.15620000000000001</v>
      </c>
      <c r="L201" s="143">
        <v>0.15620000000000001</v>
      </c>
      <c r="M201" s="143">
        <v>0.15620000000000001</v>
      </c>
      <c r="N201" s="143">
        <v>0.15620000000000001</v>
      </c>
      <c r="O201" s="143">
        <v>0.15620000000000001</v>
      </c>
      <c r="P201" s="143">
        <v>0.15620000000000001</v>
      </c>
      <c r="Q201" s="143">
        <v>0.15620000000000001</v>
      </c>
      <c r="R201" s="143">
        <v>0.15620000000000001</v>
      </c>
      <c r="S201" s="143">
        <v>0.15620000000000001</v>
      </c>
      <c r="T201" s="143">
        <v>0.16039999999999999</v>
      </c>
      <c r="U201" s="143">
        <v>0.14580000000000001</v>
      </c>
      <c r="V201" s="143">
        <v>0.15620000000000001</v>
      </c>
      <c r="W201" s="143">
        <v>0.15620000000000001</v>
      </c>
      <c r="X201" s="143">
        <v>0.16039999999999999</v>
      </c>
    </row>
    <row r="202" spans="1:24" x14ac:dyDescent="0.5">
      <c r="A202" s="113" t="s">
        <v>322</v>
      </c>
      <c r="B202" s="113" t="s">
        <v>643</v>
      </c>
      <c r="C202" s="143">
        <v>0.15620000000000001</v>
      </c>
      <c r="D202" s="143">
        <v>0.16039999999999999</v>
      </c>
      <c r="E202" s="143">
        <v>0.16039999999999999</v>
      </c>
      <c r="F202" s="143">
        <v>0.14580000000000001</v>
      </c>
      <c r="G202" s="143">
        <v>0.16039999999999999</v>
      </c>
      <c r="H202" s="143">
        <v>0.14580000000000001</v>
      </c>
      <c r="I202" s="143">
        <v>0.16039999999999999</v>
      </c>
      <c r="J202" s="143">
        <v>0.16039999999999999</v>
      </c>
      <c r="K202" s="143">
        <v>0.15620000000000001</v>
      </c>
      <c r="L202" s="143">
        <v>0.15620000000000001</v>
      </c>
      <c r="M202" s="143">
        <v>0.15620000000000001</v>
      </c>
      <c r="N202" s="143">
        <v>0.15620000000000001</v>
      </c>
      <c r="O202" s="143">
        <v>0.15620000000000001</v>
      </c>
      <c r="P202" s="143">
        <v>0.15620000000000001</v>
      </c>
      <c r="Q202" s="143">
        <v>0.15620000000000001</v>
      </c>
      <c r="R202" s="143">
        <v>0.15620000000000001</v>
      </c>
      <c r="S202" s="143">
        <v>0.15620000000000001</v>
      </c>
      <c r="T202" s="143">
        <v>0.16039999999999999</v>
      </c>
      <c r="U202" s="143">
        <v>0.14580000000000001</v>
      </c>
      <c r="V202" s="143">
        <v>0.15620000000000001</v>
      </c>
      <c r="W202" s="143">
        <v>0.15620000000000001</v>
      </c>
      <c r="X202" s="143">
        <v>0.16039999999999999</v>
      </c>
    </row>
    <row r="203" spans="1:24" x14ac:dyDescent="0.5">
      <c r="A203" s="113" t="s">
        <v>323</v>
      </c>
      <c r="B203" s="113" t="s">
        <v>644</v>
      </c>
      <c r="C203" s="143">
        <v>0.13</v>
      </c>
      <c r="D203" s="143">
        <v>0.1328</v>
      </c>
      <c r="E203" s="143">
        <v>0.1328</v>
      </c>
      <c r="F203" s="143">
        <v>0.1197</v>
      </c>
      <c r="G203" s="143">
        <v>0.1328</v>
      </c>
      <c r="H203" s="143">
        <v>0.1197</v>
      </c>
      <c r="I203" s="143">
        <v>0.1328</v>
      </c>
      <c r="J203" s="143">
        <v>0.1328</v>
      </c>
      <c r="K203" s="143">
        <v>0.13</v>
      </c>
      <c r="L203" s="143">
        <v>0.13</v>
      </c>
      <c r="M203" s="143">
        <v>0.13</v>
      </c>
      <c r="N203" s="143">
        <v>0.13</v>
      </c>
      <c r="O203" s="143">
        <v>0.13</v>
      </c>
      <c r="P203" s="143">
        <v>0.13</v>
      </c>
      <c r="Q203" s="143">
        <v>0.13</v>
      </c>
      <c r="R203" s="143">
        <v>0.13</v>
      </c>
      <c r="S203" s="143">
        <v>0.13</v>
      </c>
      <c r="T203" s="143">
        <v>0.1328</v>
      </c>
      <c r="U203" s="143">
        <v>0.1197</v>
      </c>
      <c r="V203" s="143">
        <v>0.13</v>
      </c>
      <c r="W203" s="143">
        <v>0.13</v>
      </c>
      <c r="X203" s="143">
        <v>0.1328</v>
      </c>
    </row>
    <row r="204" spans="1:24" x14ac:dyDescent="0.5">
      <c r="A204" s="113" t="s">
        <v>324</v>
      </c>
      <c r="B204" s="113" t="s">
        <v>645</v>
      </c>
      <c r="C204" s="143">
        <v>0.13</v>
      </c>
      <c r="D204" s="143">
        <v>0.1328</v>
      </c>
      <c r="E204" s="143">
        <v>0.1328</v>
      </c>
      <c r="F204" s="143">
        <v>0.1197</v>
      </c>
      <c r="G204" s="143">
        <v>0.1328</v>
      </c>
      <c r="H204" s="143">
        <v>0.1197</v>
      </c>
      <c r="I204" s="143">
        <v>0.1328</v>
      </c>
      <c r="J204" s="143">
        <v>0.1328</v>
      </c>
      <c r="K204" s="143">
        <v>0.13</v>
      </c>
      <c r="L204" s="143">
        <v>0.13</v>
      </c>
      <c r="M204" s="143">
        <v>0.13</v>
      </c>
      <c r="N204" s="143">
        <v>0.13</v>
      </c>
      <c r="O204" s="143">
        <v>0.13</v>
      </c>
      <c r="P204" s="143">
        <v>0.13</v>
      </c>
      <c r="Q204" s="143">
        <v>0.13</v>
      </c>
      <c r="R204" s="143">
        <v>0.13</v>
      </c>
      <c r="S204" s="143">
        <v>0.13</v>
      </c>
      <c r="T204" s="143">
        <v>0.1328</v>
      </c>
      <c r="U204" s="143">
        <v>0.1197</v>
      </c>
      <c r="V204" s="143">
        <v>0.13</v>
      </c>
      <c r="W204" s="143">
        <v>0.13</v>
      </c>
      <c r="X204" s="143">
        <v>0.1328</v>
      </c>
    </row>
    <row r="205" spans="1:24" x14ac:dyDescent="0.5">
      <c r="A205" s="113" t="s">
        <v>325</v>
      </c>
      <c r="B205" s="113" t="s">
        <v>646</v>
      </c>
      <c r="C205" s="143">
        <v>0.13</v>
      </c>
      <c r="D205" s="143">
        <v>0.1328</v>
      </c>
      <c r="E205" s="143">
        <v>0.1328</v>
      </c>
      <c r="F205" s="143">
        <v>0.1197</v>
      </c>
      <c r="G205" s="143">
        <v>0.1328</v>
      </c>
      <c r="H205" s="143">
        <v>0.1197</v>
      </c>
      <c r="I205" s="143">
        <v>0.1328</v>
      </c>
      <c r="J205" s="143">
        <v>0.1328</v>
      </c>
      <c r="K205" s="143">
        <v>0.13</v>
      </c>
      <c r="L205" s="143">
        <v>0.13</v>
      </c>
      <c r="M205" s="143">
        <v>0.13</v>
      </c>
      <c r="N205" s="143">
        <v>0.13</v>
      </c>
      <c r="O205" s="143">
        <v>0.13</v>
      </c>
      <c r="P205" s="143">
        <v>0.13</v>
      </c>
      <c r="Q205" s="143">
        <v>0.13</v>
      </c>
      <c r="R205" s="143">
        <v>0.13</v>
      </c>
      <c r="S205" s="143">
        <v>0.13</v>
      </c>
      <c r="T205" s="143">
        <v>0.1328</v>
      </c>
      <c r="U205" s="143">
        <v>0.1197</v>
      </c>
      <c r="V205" s="143">
        <v>0.13</v>
      </c>
      <c r="W205" s="143">
        <v>0.13</v>
      </c>
      <c r="X205" s="143">
        <v>0.1328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26CC72EF782B4FAB0A0ABCBC559F3F" ma:contentTypeVersion="21" ma:contentTypeDescription="Create a new document." ma:contentTypeScope="" ma:versionID="9077f6c574ff56825efd91eff339b1ae">
  <xsd:schema xmlns:xsd="http://www.w3.org/2001/XMLSchema" xmlns:xs="http://www.w3.org/2001/XMLSchema" xmlns:p="http://schemas.microsoft.com/office/2006/metadata/properties" xmlns:ns2="a72e877c-3efb-4040-ab2f-5d7b8a25bf05" xmlns:ns3="7d304c3b-6383-4834-882d-101169e6712d" targetNamespace="http://schemas.microsoft.com/office/2006/metadata/properties" ma:root="true" ma:fieldsID="c67a8c28bb3073de540f18d6e2a77f88" ns2:_="" ns3:_="">
    <xsd:import namespace="a72e877c-3efb-4040-ab2f-5d7b8a25bf05"/>
    <xsd:import namespace="7d304c3b-6383-4834-882d-101169e671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Status_x002d_DDS" minOccurs="0"/>
                <xsd:element ref="ns2:RegionalCenter" minOccurs="0"/>
                <xsd:element ref="ns2:Branch_x0023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877c-3efb-4040-ab2f-5d7b8a25b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4" nillable="true" ma:displayName="Notes " ma:description="Notes about the file/folder" ma:format="Dropdown" ma:internalName="Notes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Status_x002d_DDS" ma:index="22" nillable="true" ma:displayName="Status - DDS" ma:description="Options requested by Andrew Perez" ma:format="Dropdown" ma:internalName="Status_x002d_DDS">
      <xsd:simpleType>
        <xsd:restriction base="dms:Choice">
          <xsd:enumeration value="Present - Director"/>
          <xsd:enumeration value="Pending - Deputy Director"/>
          <xsd:enumeration value="Pending - Regional Center"/>
          <xsd:enumeration value="Processing"/>
          <xsd:enumeration value="Letter En Route"/>
          <xsd:enumeration value="Temporarily Approved"/>
          <xsd:enumeration value="Completed"/>
        </xsd:restriction>
      </xsd:simpleType>
    </xsd:element>
    <xsd:element name="RegionalCenter" ma:index="23" nillable="true" ma:displayName="Regional Center" ma:description="Requested by Andrew Perez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DLRC"/>
          <xsd:enumeration value="FN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</xsd:restriction>
      </xsd:simpleType>
    </xsd:element>
    <xsd:element name="Branch_x0023_" ma:index="24" nillable="true" ma:displayName=" Branch #" ma:format="Dropdown" ma:internalName="Branch_x0023_">
      <xsd:simpleType>
        <xsd:restriction base="dms:Text">
          <xsd:maxLength value="20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04c3b-6383-4834-882d-101169e67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9379cef-c1e0-474c-adaf-747ff4ed9ae2}" ma:internalName="TaxCatchAll" ma:showField="CatchAllData" ma:web="7d304c3b-6383-4834-882d-101169e671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a72e877c-3efb-4040-ab2f-5d7b8a25bf05" xsi:nil="true"/>
    <Status_x002d_DDS xmlns="a72e877c-3efb-4040-ab2f-5d7b8a25bf05" xsi:nil="true"/>
    <RegionalCenter xmlns="a72e877c-3efb-4040-ab2f-5d7b8a25bf05" xsi:nil="true"/>
    <lcf76f155ced4ddcb4097134ff3c332f xmlns="a72e877c-3efb-4040-ab2f-5d7b8a25bf05">
      <Terms xmlns="http://schemas.microsoft.com/office/infopath/2007/PartnerControls"/>
    </lcf76f155ced4ddcb4097134ff3c332f>
    <Branch_x0023_ xmlns="a72e877c-3efb-4040-ab2f-5d7b8a25bf05" xsi:nil="true"/>
    <TaxCatchAll xmlns="7d304c3b-6383-4834-882d-101169e6712d" xsi:nil="true"/>
  </documentManagement>
</p:properties>
</file>

<file path=customXml/itemProps1.xml><?xml version="1.0" encoding="utf-8"?>
<ds:datastoreItem xmlns:ds="http://schemas.openxmlformats.org/officeDocument/2006/customXml" ds:itemID="{5DBC8F35-7160-473E-8298-E94232A1D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2e877c-3efb-4040-ab2f-5d7b8a25bf05"/>
    <ds:schemaRef ds:uri="7d304c3b-6383-4834-882d-101169e67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E1337-EBD3-40CD-968B-8DF8687641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3EEC0A-A5B0-41A9-B4CE-D9544E15C3B4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d304c3b-6383-4834-882d-101169e6712d"/>
    <ds:schemaRef ds:uri="a72e877c-3efb-4040-ab2f-5d7b8a25bf0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Incremental</vt:lpstr>
      <vt:lpstr>Incremental (B&amp;A)</vt:lpstr>
      <vt:lpstr>Comprehensive</vt:lpstr>
      <vt:lpstr>Drops</vt:lpstr>
      <vt:lpstr>Rates</vt:lpstr>
      <vt:lpstr>SC</vt:lpstr>
      <vt:lpstr>Wage Assumptions</vt:lpstr>
      <vt:lpstr>Wages</vt:lpstr>
      <vt:lpstr>BenRate</vt:lpstr>
      <vt:lpstr>WC</vt:lpstr>
      <vt:lpstr>OT</vt:lpstr>
      <vt:lpstr>PROD</vt:lpstr>
      <vt:lpstr>Comprehensive!Print_Area</vt:lpstr>
      <vt:lpstr>Incremental!Print_Area</vt:lpstr>
      <vt:lpstr>'Incremental (B&amp;A)'!Print_Area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DDS Health and Safety Waiver Worksheet 2026</dc:title>
  <dc:subject/>
  <dc:creator>California Department of Developmental Services</dc:creator>
  <cp:keywords/>
  <dc:description/>
  <cp:lastModifiedBy>Perez, Andrew@DDS</cp:lastModifiedBy>
  <cp:revision/>
  <cp:lastPrinted>2025-02-21T17:51:51Z</cp:lastPrinted>
  <dcterms:created xsi:type="dcterms:W3CDTF">2025-01-17T21:13:01Z</dcterms:created>
  <dcterms:modified xsi:type="dcterms:W3CDTF">2026-02-20T18:34:43Z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0x0101007E26CC72EF782B4FAB0A0ABCBC559F3F</vt:lpwstr>
  </property>
  <property fmtid="{D5CDD505-2E9C-101B-9397-08002B2CF9AE}" pid="3" name="MediaServiceImageTags">
    <vt:lpwstr/>
  </property>
</Properties>
</file>